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9995" windowHeight="7695" activeTab="1"/>
  </bookViews>
  <sheets>
    <sheet name="Régimen tradicional" sheetId="1" r:id="rId1"/>
    <sheet name="Régimen integral 2017" sheetId="6" r:id="rId2"/>
    <sheet name="Régimen integral" sheetId="2" state="hidden" r:id="rId3"/>
    <sheet name="Salario Integral Aumento 2017" sheetId="4" state="hidden" r:id="rId4"/>
  </sheets>
  <calcPr calcId="145621"/>
</workbook>
</file>

<file path=xl/calcChain.xml><?xml version="1.0" encoding="utf-8"?>
<calcChain xmlns="http://schemas.openxmlformats.org/spreadsheetml/2006/main">
  <c r="D8" i="6" l="1"/>
  <c r="E8" i="6" s="1"/>
  <c r="D9" i="6"/>
  <c r="E9" i="6"/>
  <c r="D10" i="6"/>
  <c r="E10" i="6"/>
  <c r="D11" i="6"/>
  <c r="E11" i="6"/>
  <c r="D12" i="6"/>
  <c r="E12" i="6" s="1"/>
  <c r="D13" i="6"/>
  <c r="E13" i="6"/>
  <c r="D14" i="6"/>
  <c r="E14" i="6"/>
  <c r="J14" i="6"/>
  <c r="K14" i="6"/>
  <c r="M14" i="6" s="1"/>
  <c r="D15" i="6"/>
  <c r="E15" i="6" s="1"/>
  <c r="J15" i="6"/>
  <c r="K15" i="6"/>
  <c r="L15" i="6"/>
  <c r="M15" i="6"/>
  <c r="D16" i="6"/>
  <c r="E16" i="6" s="1"/>
  <c r="J16" i="6"/>
  <c r="K16" i="6" s="1"/>
  <c r="D17" i="6"/>
  <c r="E17" i="6"/>
  <c r="J17" i="6"/>
  <c r="K17" i="6" s="1"/>
  <c r="D18" i="6"/>
  <c r="E18" i="6"/>
  <c r="J18" i="6"/>
  <c r="K18" i="6"/>
  <c r="M18" i="6" s="1"/>
  <c r="L18" i="6"/>
  <c r="D19" i="6"/>
  <c r="E19" i="6" s="1"/>
  <c r="J19" i="6"/>
  <c r="K19" i="6"/>
  <c r="L19" i="6"/>
  <c r="M19" i="6"/>
  <c r="D20" i="6"/>
  <c r="E20" i="6" s="1"/>
  <c r="J20" i="6"/>
  <c r="K20" i="6" s="1"/>
  <c r="D21" i="6"/>
  <c r="E21" i="6"/>
  <c r="J21" i="6"/>
  <c r="K21" i="6" s="1"/>
  <c r="D22" i="6"/>
  <c r="E22" i="6"/>
  <c r="J22" i="6"/>
  <c r="K22" i="6"/>
  <c r="M22" i="6" s="1"/>
  <c r="L22" i="6"/>
  <c r="D23" i="6"/>
  <c r="E23" i="6" s="1"/>
  <c r="J23" i="6"/>
  <c r="K23" i="6"/>
  <c r="L23" i="6"/>
  <c r="M23" i="6"/>
  <c r="P23" i="6"/>
  <c r="Q23" i="6" s="1"/>
  <c r="D24" i="6"/>
  <c r="E24" i="6" s="1"/>
  <c r="J24" i="6"/>
  <c r="K24" i="6"/>
  <c r="L24" i="6"/>
  <c r="M24" i="6"/>
  <c r="P24" i="6"/>
  <c r="Q24" i="6" s="1"/>
  <c r="D25" i="6"/>
  <c r="E25" i="6" s="1"/>
  <c r="J25" i="6"/>
  <c r="K25" i="6"/>
  <c r="L25" i="6"/>
  <c r="M25" i="6"/>
  <c r="P25" i="6"/>
  <c r="Q25" i="6" s="1"/>
  <c r="D26" i="6"/>
  <c r="E26" i="6" s="1"/>
  <c r="J26" i="6"/>
  <c r="K26" i="6"/>
  <c r="L26" i="6"/>
  <c r="M26" i="6"/>
  <c r="P26" i="6"/>
  <c r="Q26" i="6" s="1"/>
  <c r="D27" i="6"/>
  <c r="E27" i="6" s="1"/>
  <c r="J27" i="6"/>
  <c r="K27" i="6"/>
  <c r="L27" i="6"/>
  <c r="M27" i="6"/>
  <c r="P27" i="6"/>
  <c r="Q27" i="6" s="1"/>
  <c r="D28" i="6"/>
  <c r="E28" i="6" s="1"/>
  <c r="J28" i="6"/>
  <c r="K28" i="6"/>
  <c r="L28" i="6"/>
  <c r="M28" i="6"/>
  <c r="P28" i="6"/>
  <c r="Q28" i="6" s="1"/>
  <c r="D29" i="6"/>
  <c r="E29" i="6" s="1"/>
  <c r="J29" i="6"/>
  <c r="K29" i="6"/>
  <c r="L29" i="6"/>
  <c r="M29" i="6"/>
  <c r="P29" i="6"/>
  <c r="Q29" i="6" s="1"/>
  <c r="D30" i="6"/>
  <c r="E30" i="6" s="1"/>
  <c r="J30" i="6"/>
  <c r="K30" i="6"/>
  <c r="M30" i="6" s="1"/>
  <c r="L30" i="6"/>
  <c r="P30" i="6"/>
  <c r="Q30" i="6" s="1"/>
  <c r="D31" i="6"/>
  <c r="E31" i="6"/>
  <c r="F31" i="6"/>
  <c r="J31" i="6"/>
  <c r="K31" i="6"/>
  <c r="L31" i="6" s="1"/>
  <c r="P31" i="6"/>
  <c r="Q31" i="6"/>
  <c r="D32" i="6"/>
  <c r="E32" i="6"/>
  <c r="F32" i="6"/>
  <c r="J32" i="6"/>
  <c r="K32" i="6" s="1"/>
  <c r="P32" i="6"/>
  <c r="Q32" i="6"/>
  <c r="D33" i="6"/>
  <c r="E33" i="6"/>
  <c r="F33" i="6"/>
  <c r="J33" i="6"/>
  <c r="K33" i="6" s="1"/>
  <c r="P33" i="6"/>
  <c r="Q33" i="6"/>
  <c r="R33" i="6"/>
  <c r="S33" i="6"/>
  <c r="D34" i="6"/>
  <c r="E34" i="6" s="1"/>
  <c r="P34" i="6"/>
  <c r="Q34" i="6"/>
  <c r="R34" i="6"/>
  <c r="S34" i="6"/>
  <c r="D35" i="6"/>
  <c r="E35" i="6" s="1"/>
  <c r="F35" i="6" s="1"/>
  <c r="P35" i="6"/>
  <c r="Q35" i="6"/>
  <c r="R35" i="6"/>
  <c r="D36" i="6"/>
  <c r="E36" i="6"/>
  <c r="F36" i="6" s="1"/>
  <c r="P36" i="6"/>
  <c r="Q36" i="6" s="1"/>
  <c r="R36" i="6" s="1"/>
  <c r="D37" i="6"/>
  <c r="E37" i="6"/>
  <c r="F37" i="6"/>
  <c r="P37" i="6"/>
  <c r="Q37" i="6" s="1"/>
  <c r="R37" i="6" s="1"/>
  <c r="D38" i="6"/>
  <c r="E38" i="6"/>
  <c r="F38" i="6"/>
  <c r="P38" i="6"/>
  <c r="Q38" i="6"/>
  <c r="R38" i="6"/>
  <c r="D39" i="6"/>
  <c r="E39" i="6" s="1"/>
  <c r="F39" i="6" s="1"/>
  <c r="P39" i="6"/>
  <c r="Q39" i="6"/>
  <c r="R39" i="6"/>
  <c r="D40" i="6"/>
  <c r="E40" i="6"/>
  <c r="F40" i="6" s="1"/>
  <c r="D41" i="6"/>
  <c r="E41" i="6"/>
  <c r="F41" i="6"/>
  <c r="D42" i="6"/>
  <c r="E42" i="6"/>
  <c r="F42" i="6"/>
  <c r="D43" i="6"/>
  <c r="E43" i="6" s="1"/>
  <c r="D44" i="6"/>
  <c r="E44" i="6"/>
  <c r="F44" i="6"/>
  <c r="D45" i="6"/>
  <c r="E45" i="6" s="1"/>
  <c r="F45" i="6" s="1"/>
  <c r="D46" i="6"/>
  <c r="E46" i="6"/>
  <c r="F46" i="6"/>
  <c r="D47" i="6"/>
  <c r="E47" i="6"/>
  <c r="F47" i="6"/>
  <c r="D48" i="6"/>
  <c r="E48" i="6"/>
  <c r="F48" i="6" s="1"/>
  <c r="D49" i="6"/>
  <c r="E49" i="6"/>
  <c r="F49" i="6"/>
  <c r="D50" i="6"/>
  <c r="E50" i="6"/>
  <c r="F50" i="6" s="1"/>
  <c r="D51" i="6"/>
  <c r="E51" i="6"/>
  <c r="F34" i="6" l="1"/>
  <c r="G34" i="6"/>
  <c r="L17" i="6"/>
  <c r="M17" i="6"/>
  <c r="G30" i="6"/>
  <c r="F30" i="6"/>
  <c r="L21" i="6"/>
  <c r="M21" i="6"/>
  <c r="L32" i="6"/>
  <c r="M32" i="6"/>
  <c r="L16" i="6"/>
  <c r="M16" i="6"/>
  <c r="L33" i="6"/>
  <c r="M33" i="6" s="1"/>
  <c r="L20" i="6"/>
  <c r="M20" i="6"/>
  <c r="F43" i="6"/>
  <c r="G43" i="6"/>
  <c r="G40" i="6"/>
  <c r="M31" i="6"/>
  <c r="H33" i="1"/>
  <c r="H29" i="1"/>
  <c r="H25" i="1"/>
  <c r="H21" i="1"/>
  <c r="H36" i="1"/>
  <c r="H34" i="1"/>
  <c r="H32" i="1"/>
  <c r="H30" i="1"/>
  <c r="H28" i="1"/>
  <c r="H26" i="1"/>
  <c r="H24" i="1"/>
  <c r="H22" i="1"/>
  <c r="H20" i="1"/>
  <c r="H18" i="1"/>
  <c r="H23" i="1" l="1"/>
  <c r="H19" i="1"/>
  <c r="H27" i="1"/>
  <c r="H31" i="1"/>
  <c r="H35" i="1"/>
  <c r="I33" i="4"/>
  <c r="M34" i="4"/>
  <c r="M33" i="4"/>
  <c r="L39" i="4"/>
  <c r="L38" i="4"/>
  <c r="L37" i="4"/>
  <c r="L36" i="4"/>
  <c r="L35" i="4"/>
  <c r="L34" i="4"/>
  <c r="L33" i="4"/>
  <c r="E43" i="4"/>
  <c r="E40" i="4"/>
  <c r="E34" i="4"/>
  <c r="E30" i="4"/>
  <c r="D30" i="4"/>
  <c r="D50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34" i="4"/>
  <c r="D33" i="4"/>
  <c r="D31" i="4"/>
  <c r="D32" i="4"/>
  <c r="V34" i="4" l="1"/>
  <c r="V33" i="4"/>
  <c r="U34" i="4"/>
  <c r="U35" i="4"/>
  <c r="U36" i="4"/>
  <c r="U37" i="4"/>
  <c r="U38" i="4"/>
  <c r="U39" i="4"/>
  <c r="U33" i="4"/>
  <c r="R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30" i="4"/>
  <c r="R34" i="4"/>
  <c r="R40" i="4"/>
  <c r="R43" i="4"/>
  <c r="H33" i="4"/>
  <c r="H32" i="4"/>
  <c r="I32" i="4" s="1"/>
  <c r="H31" i="4"/>
  <c r="I31" i="4" s="1"/>
  <c r="H30" i="4"/>
  <c r="I30" i="4" s="1"/>
  <c r="H29" i="4"/>
  <c r="I29" i="4" s="1"/>
  <c r="I28" i="4"/>
  <c r="H28" i="4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J53" i="1" l="1"/>
  <c r="J55" i="1" s="1"/>
  <c r="D53" i="1"/>
  <c r="D55" i="1" s="1"/>
</calcChain>
</file>

<file path=xl/sharedStrings.xml><?xml version="1.0" encoding="utf-8"?>
<sst xmlns="http://schemas.openxmlformats.org/spreadsheetml/2006/main" count="1159" uniqueCount="46">
  <si>
    <t>BENEMERITO CUERPO DE BOMBEROS</t>
  </si>
  <si>
    <t>Sección Administrativa</t>
  </si>
  <si>
    <t>Sección Bomberos</t>
  </si>
  <si>
    <t>Sección Informática</t>
  </si>
  <si>
    <t>Categoría origen</t>
  </si>
  <si>
    <t>Categoría referencia</t>
  </si>
  <si>
    <t>x</t>
  </si>
  <si>
    <t>31 (4)</t>
  </si>
  <si>
    <t>33 b  (3)</t>
  </si>
  <si>
    <t>Cálculo anualidades serie Administrativa</t>
  </si>
  <si>
    <t>Grupo</t>
  </si>
  <si>
    <t>Categ. Origen inicial</t>
  </si>
  <si>
    <t>Categ. Origen   final</t>
  </si>
  <si>
    <t>Paso Inicial</t>
  </si>
  <si>
    <t>Incremento %</t>
  </si>
  <si>
    <t>Decrecimiento %</t>
  </si>
  <si>
    <t>9,999</t>
  </si>
  <si>
    <t>9,700</t>
  </si>
  <si>
    <t>7,450</t>
  </si>
  <si>
    <t>0,150</t>
  </si>
  <si>
    <t>7,000</t>
  </si>
  <si>
    <t>6,800</t>
  </si>
  <si>
    <t>4,000</t>
  </si>
  <si>
    <t>3,000</t>
  </si>
  <si>
    <t>Cálculo anualidades serie Informática</t>
  </si>
  <si>
    <t>Cálculo anualidades serie de Bomberos</t>
  </si>
  <si>
    <t>Salario Integral</t>
  </si>
  <si>
    <t>Prohibición</t>
  </si>
  <si>
    <t>Salario integral x variación</t>
  </si>
  <si>
    <t>Salario Total</t>
  </si>
  <si>
    <t>TABLA SALARIAL (RÉGIMEN TRADICIONAL)</t>
  </si>
  <si>
    <t>TABLA SALARIAL (RÉGIMEN INTEGRAL)</t>
  </si>
  <si>
    <t>Categoría refencia</t>
  </si>
  <si>
    <t>Dedicación Exclusiva</t>
  </si>
  <si>
    <t>Vigencia a partir del 01 de julio del 2017</t>
  </si>
  <si>
    <t>Aumento II semestre 2017 (0.75%) /  Decreto Ejecutivo N° 40634-MTSS-H</t>
  </si>
  <si>
    <t>AUMENTO SALARIAL 2017 1,13%</t>
  </si>
  <si>
    <t>20% jornada bomberos</t>
  </si>
  <si>
    <t>Salario base</t>
  </si>
  <si>
    <t>Salario total</t>
  </si>
  <si>
    <t>Con Prohibición</t>
  </si>
  <si>
    <t>Con Dedicación Exclusiva</t>
  </si>
  <si>
    <t>Aumento</t>
  </si>
  <si>
    <t>Salario base con aumento</t>
  </si>
  <si>
    <t>AUMENTO SALARIAL 2017 / 1.13%</t>
  </si>
  <si>
    <t>TABLA SALARIAL (RÉGIMEN INTEGRAL)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</si>
</sst>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#,##0.000"/>
    <numFmt numFmtId="166" formatCode="_(* #,##0_);_(* \(#,##0\);_(* &quot;-&quot;??_);_(@_)"/>
    <numFmt numFmtId="167" formatCode="0.0000000%"/>
    <numFmt numFmtId="168" formatCode="_(* #,##0.00000_);_(* \(#,##0.00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6" fillId="5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center" vertical="center" wrapText="1"/>
    </xf>
    <xf numFmtId="9" fontId="5" fillId="4" borderId="8" xfId="0" applyNumberFormat="1" applyFont="1" applyFill="1" applyBorder="1" applyAlignment="1">
      <alignment horizontal="center" vertical="center" wrapText="1"/>
    </xf>
    <xf numFmtId="3" fontId="7" fillId="5" borderId="8" xfId="2" applyNumberFormat="1" applyFont="1" applyFill="1" applyBorder="1" applyAlignment="1">
      <alignment horizontal="center" vertical="center"/>
    </xf>
    <xf numFmtId="3" fontId="8" fillId="5" borderId="8" xfId="2" applyNumberFormat="1" applyFont="1" applyFill="1" applyBorder="1" applyAlignment="1">
      <alignment vertical="center"/>
    </xf>
    <xf numFmtId="3" fontId="8" fillId="5" borderId="8" xfId="2" applyNumberFormat="1" applyFont="1" applyFill="1" applyBorder="1" applyAlignment="1">
      <alignment horizontal="center" vertical="center"/>
    </xf>
    <xf numFmtId="0" fontId="3" fillId="5" borderId="8" xfId="2" applyFont="1" applyFill="1" applyBorder="1" applyAlignment="1">
      <alignment horizontal="center" vertical="center"/>
    </xf>
    <xf numFmtId="166" fontId="8" fillId="5" borderId="8" xfId="3" applyNumberFormat="1" applyFont="1" applyFill="1" applyBorder="1" applyAlignment="1">
      <alignment vertical="center"/>
    </xf>
    <xf numFmtId="166" fontId="8" fillId="5" borderId="8" xfId="2" applyNumberFormat="1" applyFont="1" applyFill="1" applyBorder="1" applyAlignment="1">
      <alignment vertical="center"/>
    </xf>
    <xf numFmtId="3" fontId="8" fillId="5" borderId="8" xfId="2" applyNumberFormat="1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9" fontId="6" fillId="5" borderId="0" xfId="0" applyNumberFormat="1" applyFont="1" applyFill="1" applyAlignment="1">
      <alignment vertical="center"/>
    </xf>
    <xf numFmtId="9" fontId="6" fillId="5" borderId="0" xfId="4" applyFont="1" applyFill="1" applyAlignment="1">
      <alignment vertical="center"/>
    </xf>
    <xf numFmtId="43" fontId="6" fillId="5" borderId="0" xfId="1" applyFont="1" applyFill="1" applyAlignment="1">
      <alignment vertical="center"/>
    </xf>
    <xf numFmtId="43" fontId="6" fillId="5" borderId="0" xfId="1" applyFont="1" applyFill="1" applyBorder="1" applyAlignment="1">
      <alignment vertical="center"/>
    </xf>
    <xf numFmtId="10" fontId="6" fillId="5" borderId="0" xfId="4" applyNumberFormat="1" applyFont="1" applyFill="1" applyAlignment="1">
      <alignment vertical="center"/>
    </xf>
    <xf numFmtId="10" fontId="6" fillId="5" borderId="0" xfId="4" applyNumberFormat="1" applyFont="1" applyFill="1" applyBorder="1" applyAlignment="1">
      <alignment vertical="center"/>
    </xf>
    <xf numFmtId="167" fontId="6" fillId="5" borderId="0" xfId="4" applyNumberFormat="1" applyFont="1" applyFill="1" applyAlignment="1">
      <alignment vertical="center"/>
    </xf>
    <xf numFmtId="167" fontId="6" fillId="5" borderId="0" xfId="4" applyNumberFormat="1" applyFont="1" applyFill="1" applyBorder="1" applyAlignment="1">
      <alignment vertical="center"/>
    </xf>
    <xf numFmtId="168" fontId="6" fillId="7" borderId="0" xfId="1" applyNumberFormat="1" applyFont="1" applyFill="1" applyAlignment="1">
      <alignment vertical="center"/>
    </xf>
    <xf numFmtId="9" fontId="6" fillId="7" borderId="0" xfId="4" applyFont="1" applyFill="1" applyAlignment="1">
      <alignment vertical="center"/>
    </xf>
    <xf numFmtId="9" fontId="6" fillId="8" borderId="0" xfId="4" applyFont="1" applyFill="1" applyAlignment="1">
      <alignment vertical="center"/>
    </xf>
    <xf numFmtId="10" fontId="6" fillId="5" borderId="0" xfId="0" applyNumberFormat="1" applyFont="1" applyFill="1" applyAlignment="1">
      <alignment vertical="center"/>
    </xf>
    <xf numFmtId="9" fontId="6" fillId="5" borderId="0" xfId="1" applyNumberFormat="1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0" xfId="1" applyFont="1" applyAlignment="1">
      <alignment vertical="center"/>
    </xf>
    <xf numFmtId="10" fontId="9" fillId="0" borderId="0" xfId="1" applyNumberFormat="1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/>
    </xf>
    <xf numFmtId="0" fontId="11" fillId="3" borderId="14" xfId="0" applyFont="1" applyFill="1" applyBorder="1" applyAlignment="1">
      <alignment vertical="center"/>
    </xf>
    <xf numFmtId="0" fontId="11" fillId="4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3" fontId="9" fillId="0" borderId="14" xfId="1" applyFont="1" applyFill="1" applyBorder="1" applyAlignment="1">
      <alignment horizontal="center" vertical="center"/>
    </xf>
    <xf numFmtId="43" fontId="9" fillId="0" borderId="0" xfId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0" fillId="5" borderId="14" xfId="0" applyFont="1" applyFill="1" applyBorder="1" applyAlignment="1">
      <alignment horizontal="center" vertical="center" wrapText="1"/>
    </xf>
    <xf numFmtId="3" fontId="9" fillId="5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3" fontId="12" fillId="0" borderId="0" xfId="1" applyFont="1" applyFill="1" applyBorder="1" applyAlignment="1">
      <alignment horizontal="center" vertical="center"/>
    </xf>
    <xf numFmtId="43" fontId="12" fillId="0" borderId="0" xfId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164" fontId="9" fillId="5" borderId="0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10" xfId="0" applyFont="1" applyFill="1" applyBorder="1" applyAlignment="1">
      <alignment vertical="center"/>
    </xf>
    <xf numFmtId="164" fontId="9" fillId="0" borderId="7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14" xfId="1" applyNumberFormat="1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9" fontId="14" fillId="5" borderId="0" xfId="0" applyNumberFormat="1" applyFont="1" applyFill="1" applyAlignment="1">
      <alignment vertical="center"/>
    </xf>
    <xf numFmtId="0" fontId="13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</cellXfs>
  <cellStyles count="5">
    <cellStyle name="Millares" xfId="1" builtinId="3"/>
    <cellStyle name="Millares 2" xfId="3"/>
    <cellStyle name="Normal" xfId="0" builtinId="0"/>
    <cellStyle name="Normal 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</xdr:row>
      <xdr:rowOff>28575</xdr:rowOff>
    </xdr:from>
    <xdr:to>
      <xdr:col>2</xdr:col>
      <xdr:colOff>469900</xdr:colOff>
      <xdr:row>5</xdr:row>
      <xdr:rowOff>101601</xdr:rowOff>
    </xdr:to>
    <xdr:pic>
      <xdr:nvPicPr>
        <xdr:cNvPr id="2" name="1 Imagen" descr="C:\Documents and Settings\valvarezc\Escritorio\logo bomberos 10x10 (2)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142875"/>
          <a:ext cx="847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89"/>
  <sheetViews>
    <sheetView showGridLines="0" zoomScale="130" zoomScaleNormal="130" zoomScaleSheetLayoutView="100" workbookViewId="0">
      <pane xSplit="1" ySplit="8" topLeftCell="B12" activePane="bottomRight" state="frozen"/>
      <selection pane="topRight" activeCell="B1" sqref="B1"/>
      <selection pane="bottomLeft" activeCell="A9" sqref="A9"/>
      <selection pane="bottomRight" activeCell="B5" sqref="B5:J5"/>
    </sheetView>
  </sheetViews>
  <sheetFormatPr baseColWidth="10" defaultRowHeight="15" x14ac:dyDescent="0.25"/>
  <cols>
    <col min="1" max="1" width="5.42578125" style="31" customWidth="1"/>
    <col min="2" max="2" width="14.28515625" style="33" customWidth="1"/>
    <col min="3" max="3" width="18.140625" style="33" customWidth="1"/>
    <col min="4" max="4" width="12.42578125" style="33" customWidth="1"/>
    <col min="5" max="5" width="19.42578125" style="33" customWidth="1"/>
    <col min="6" max="8" width="14.28515625" style="33" customWidth="1"/>
    <col min="9" max="9" width="19.42578125" style="33" customWidth="1"/>
    <col min="10" max="10" width="15" style="33" customWidth="1"/>
    <col min="11" max="11" width="8.7109375" style="32" customWidth="1"/>
    <col min="12" max="12" width="6.42578125" style="32" bestFit="1" customWidth="1"/>
    <col min="13" max="16384" width="11.42578125" style="31"/>
  </cols>
  <sheetData>
    <row r="1" spans="2:12" x14ac:dyDescent="0.25">
      <c r="B1" s="30"/>
      <c r="C1" s="31"/>
      <c r="D1" s="31"/>
      <c r="E1" s="32"/>
      <c r="I1" s="32"/>
      <c r="J1" s="34"/>
    </row>
    <row r="2" spans="2:12" ht="12.75" customHeight="1" x14ac:dyDescent="0.25">
      <c r="B2" s="89" t="s">
        <v>30</v>
      </c>
      <c r="C2" s="89"/>
      <c r="D2" s="89"/>
      <c r="E2" s="89"/>
      <c r="F2" s="89"/>
      <c r="G2" s="89"/>
      <c r="H2" s="89"/>
      <c r="I2" s="89"/>
      <c r="J2" s="89"/>
    </row>
    <row r="3" spans="2:12" ht="12.75" customHeight="1" x14ac:dyDescent="0.25">
      <c r="B3" s="90" t="s">
        <v>0</v>
      </c>
      <c r="C3" s="90"/>
      <c r="D3" s="90"/>
      <c r="E3" s="90"/>
      <c r="F3" s="90"/>
      <c r="G3" s="90"/>
      <c r="H3" s="90"/>
      <c r="I3" s="90"/>
      <c r="J3" s="90"/>
    </row>
    <row r="4" spans="2:12" ht="12.75" customHeight="1" x14ac:dyDescent="0.25">
      <c r="B4" s="90" t="s">
        <v>34</v>
      </c>
      <c r="C4" s="90"/>
      <c r="D4" s="90"/>
      <c r="E4" s="90"/>
      <c r="F4" s="90"/>
      <c r="G4" s="90"/>
      <c r="H4" s="90"/>
      <c r="I4" s="90"/>
      <c r="J4" s="90"/>
    </row>
    <row r="5" spans="2:12" ht="12.75" customHeight="1" x14ac:dyDescent="0.25">
      <c r="B5" s="90" t="s">
        <v>35</v>
      </c>
      <c r="C5" s="90"/>
      <c r="D5" s="90"/>
      <c r="E5" s="90"/>
      <c r="F5" s="90"/>
      <c r="G5" s="90"/>
      <c r="H5" s="90"/>
      <c r="I5" s="90"/>
      <c r="J5" s="90"/>
    </row>
    <row r="6" spans="2:12" x14ac:dyDescent="0.25">
      <c r="B6" s="35"/>
      <c r="C6" s="35"/>
      <c r="D6" s="35"/>
      <c r="E6" s="35"/>
      <c r="F6" s="36"/>
      <c r="G6" s="36"/>
      <c r="H6" s="36"/>
      <c r="I6" s="35"/>
      <c r="K6" s="37"/>
    </row>
    <row r="7" spans="2:12" ht="16.5" customHeight="1" x14ac:dyDescent="0.25">
      <c r="B7" s="38"/>
      <c r="C7" s="92" t="s">
        <v>1</v>
      </c>
      <c r="D7" s="93"/>
      <c r="E7" s="92" t="s">
        <v>2</v>
      </c>
      <c r="F7" s="93"/>
      <c r="G7" s="93"/>
      <c r="H7" s="94"/>
      <c r="I7" s="91" t="s">
        <v>3</v>
      </c>
      <c r="J7" s="91"/>
    </row>
    <row r="8" spans="2:12" ht="47.25" x14ac:dyDescent="0.25">
      <c r="B8" s="39" t="s">
        <v>4</v>
      </c>
      <c r="C8" s="39" t="s">
        <v>5</v>
      </c>
      <c r="D8" s="39" t="s">
        <v>38</v>
      </c>
      <c r="E8" s="39" t="s">
        <v>5</v>
      </c>
      <c r="F8" s="39" t="s">
        <v>38</v>
      </c>
      <c r="G8" s="39" t="s">
        <v>37</v>
      </c>
      <c r="H8" s="39" t="s">
        <v>39</v>
      </c>
      <c r="I8" s="39" t="s">
        <v>5</v>
      </c>
      <c r="J8" s="39" t="s">
        <v>38</v>
      </c>
    </row>
    <row r="9" spans="2:12" ht="15.75" x14ac:dyDescent="0.25">
      <c r="B9" s="40">
        <v>1</v>
      </c>
      <c r="C9" s="41">
        <v>1</v>
      </c>
      <c r="D9" s="42">
        <v>387510.01693038974</v>
      </c>
      <c r="E9" s="43" t="s">
        <v>6</v>
      </c>
      <c r="F9" s="44" t="s">
        <v>6</v>
      </c>
      <c r="G9" s="44" t="s">
        <v>6</v>
      </c>
      <c r="H9" s="44" t="s">
        <v>6</v>
      </c>
      <c r="I9" s="43" t="s">
        <v>6</v>
      </c>
      <c r="J9" s="44" t="s">
        <v>6</v>
      </c>
      <c r="K9" s="45"/>
      <c r="L9" s="46"/>
    </row>
    <row r="10" spans="2:12" ht="15.75" x14ac:dyDescent="0.25">
      <c r="B10" s="40">
        <v>2</v>
      </c>
      <c r="C10" s="41">
        <v>2</v>
      </c>
      <c r="D10" s="42">
        <v>393716.93491561897</v>
      </c>
      <c r="E10" s="43" t="s">
        <v>6</v>
      </c>
      <c r="F10" s="44" t="s">
        <v>6</v>
      </c>
      <c r="G10" s="44" t="s">
        <v>6</v>
      </c>
      <c r="H10" s="44" t="s">
        <v>6</v>
      </c>
      <c r="I10" s="43" t="s">
        <v>6</v>
      </c>
      <c r="J10" s="44" t="s">
        <v>6</v>
      </c>
      <c r="K10" s="45"/>
      <c r="L10" s="46"/>
    </row>
    <row r="11" spans="2:12" ht="15.75" x14ac:dyDescent="0.25">
      <c r="B11" s="40">
        <v>3</v>
      </c>
      <c r="C11" s="41">
        <v>3</v>
      </c>
      <c r="D11" s="42">
        <v>400097.81839340279</v>
      </c>
      <c r="E11" s="43" t="s">
        <v>6</v>
      </c>
      <c r="F11" s="44" t="s">
        <v>6</v>
      </c>
      <c r="G11" s="44" t="s">
        <v>6</v>
      </c>
      <c r="H11" s="44" t="s">
        <v>6</v>
      </c>
      <c r="I11" s="43" t="s">
        <v>6</v>
      </c>
      <c r="J11" s="44" t="s">
        <v>6</v>
      </c>
      <c r="K11" s="45"/>
      <c r="L11" s="46"/>
    </row>
    <row r="12" spans="2:12" ht="15.75" x14ac:dyDescent="0.25">
      <c r="B12" s="40">
        <v>4</v>
      </c>
      <c r="C12" s="41">
        <v>4</v>
      </c>
      <c r="D12" s="42">
        <v>403717.41126832692</v>
      </c>
      <c r="E12" s="43" t="s">
        <v>6</v>
      </c>
      <c r="F12" s="44" t="s">
        <v>6</v>
      </c>
      <c r="G12" s="44" t="s">
        <v>6</v>
      </c>
      <c r="H12" s="44" t="s">
        <v>6</v>
      </c>
      <c r="I12" s="43" t="s">
        <v>6</v>
      </c>
      <c r="J12" s="44" t="s">
        <v>6</v>
      </c>
      <c r="K12" s="45"/>
      <c r="L12" s="46"/>
    </row>
    <row r="13" spans="2:12" ht="15.75" x14ac:dyDescent="0.25">
      <c r="B13" s="40">
        <v>5</v>
      </c>
      <c r="C13" s="41">
        <v>5</v>
      </c>
      <c r="D13" s="42">
        <v>410280.2610826384</v>
      </c>
      <c r="E13" s="43" t="s">
        <v>6</v>
      </c>
      <c r="F13" s="44" t="s">
        <v>6</v>
      </c>
      <c r="G13" s="44" t="s">
        <v>6</v>
      </c>
      <c r="H13" s="44" t="s">
        <v>6</v>
      </c>
      <c r="I13" s="43" t="s">
        <v>6</v>
      </c>
      <c r="J13" s="44" t="s">
        <v>6</v>
      </c>
      <c r="K13" s="45"/>
      <c r="L13" s="46"/>
    </row>
    <row r="14" spans="2:12" ht="15.75" x14ac:dyDescent="0.25">
      <c r="B14" s="40">
        <v>6</v>
      </c>
      <c r="C14" s="41">
        <v>6</v>
      </c>
      <c r="D14" s="42">
        <v>417001.86184641003</v>
      </c>
      <c r="E14" s="43" t="s">
        <v>6</v>
      </c>
      <c r="F14" s="44" t="s">
        <v>6</v>
      </c>
      <c r="G14" s="44" t="s">
        <v>6</v>
      </c>
      <c r="H14" s="44" t="s">
        <v>6</v>
      </c>
      <c r="I14" s="43" t="s">
        <v>6</v>
      </c>
      <c r="J14" s="44" t="s">
        <v>6</v>
      </c>
      <c r="K14" s="45"/>
      <c r="L14" s="46"/>
    </row>
    <row r="15" spans="2:12" ht="15.75" x14ac:dyDescent="0.25">
      <c r="B15" s="40">
        <v>7</v>
      </c>
      <c r="C15" s="41">
        <v>7</v>
      </c>
      <c r="D15" s="42">
        <v>423870.20951310243</v>
      </c>
      <c r="E15" s="43" t="s">
        <v>6</v>
      </c>
      <c r="F15" s="44" t="s">
        <v>6</v>
      </c>
      <c r="G15" s="44" t="s">
        <v>6</v>
      </c>
      <c r="H15" s="44" t="s">
        <v>6</v>
      </c>
      <c r="I15" s="43" t="s">
        <v>6</v>
      </c>
      <c r="J15" s="44" t="s">
        <v>6</v>
      </c>
      <c r="K15" s="45"/>
      <c r="L15" s="46"/>
    </row>
    <row r="16" spans="2:12" ht="15.75" x14ac:dyDescent="0.25">
      <c r="B16" s="40">
        <v>8</v>
      </c>
      <c r="C16" s="41">
        <v>8</v>
      </c>
      <c r="D16" s="42">
        <v>430848.22047851665</v>
      </c>
      <c r="E16" s="43" t="s">
        <v>6</v>
      </c>
      <c r="F16" s="44" t="s">
        <v>6</v>
      </c>
      <c r="G16" s="44" t="s">
        <v>6</v>
      </c>
      <c r="H16" s="44" t="s">
        <v>6</v>
      </c>
      <c r="I16" s="43" t="s">
        <v>6</v>
      </c>
      <c r="J16" s="44" t="s">
        <v>6</v>
      </c>
      <c r="K16" s="45"/>
      <c r="L16" s="46"/>
    </row>
    <row r="17" spans="1:12" ht="15.75" x14ac:dyDescent="0.25">
      <c r="B17" s="40">
        <v>9</v>
      </c>
      <c r="C17" s="41">
        <v>9</v>
      </c>
      <c r="D17" s="42">
        <v>435433.00901099999</v>
      </c>
      <c r="E17" s="43" t="s">
        <v>6</v>
      </c>
      <c r="F17" s="44" t="s">
        <v>6</v>
      </c>
      <c r="G17" s="44" t="s">
        <v>6</v>
      </c>
      <c r="H17" s="44" t="s">
        <v>6</v>
      </c>
      <c r="I17" s="43" t="s">
        <v>6</v>
      </c>
      <c r="J17" s="44" t="s">
        <v>6</v>
      </c>
      <c r="K17" s="45"/>
      <c r="L17" s="46"/>
    </row>
    <row r="18" spans="1:12" ht="15.75" x14ac:dyDescent="0.25">
      <c r="B18" s="40">
        <v>10</v>
      </c>
      <c r="C18" s="47">
        <v>10</v>
      </c>
      <c r="D18" s="48">
        <v>443368.1435430384</v>
      </c>
      <c r="E18" s="49">
        <v>210</v>
      </c>
      <c r="F18" s="42">
        <v>412766.2200566667</v>
      </c>
      <c r="G18" s="42">
        <v>82553.244011333343</v>
      </c>
      <c r="H18" s="42">
        <f t="shared" ref="H18:H36" si="0">+F18+G18</f>
        <v>495319.46406800003</v>
      </c>
      <c r="I18" s="43" t="s">
        <v>6</v>
      </c>
      <c r="J18" s="44" t="s">
        <v>6</v>
      </c>
      <c r="K18" s="45"/>
      <c r="L18" s="46"/>
    </row>
    <row r="19" spans="1:12" ht="15.75" x14ac:dyDescent="0.25">
      <c r="B19" s="40">
        <v>11</v>
      </c>
      <c r="C19" s="41">
        <v>11</v>
      </c>
      <c r="D19" s="42">
        <v>449269.91223400005</v>
      </c>
      <c r="E19" s="49">
        <v>211</v>
      </c>
      <c r="F19" s="42">
        <v>423344.48701993295</v>
      </c>
      <c r="G19" s="42">
        <v>84668.897403986601</v>
      </c>
      <c r="H19" s="42">
        <f t="shared" si="0"/>
        <v>508013.38442391955</v>
      </c>
      <c r="I19" s="43" t="s">
        <v>6</v>
      </c>
      <c r="J19" s="44" t="s">
        <v>6</v>
      </c>
      <c r="K19" s="45"/>
      <c r="L19" s="46"/>
    </row>
    <row r="20" spans="1:12" ht="15.75" x14ac:dyDescent="0.25">
      <c r="B20" s="40">
        <v>12</v>
      </c>
      <c r="C20" s="41">
        <v>12</v>
      </c>
      <c r="D20" s="42">
        <v>458056.86051461316</v>
      </c>
      <c r="E20" s="49">
        <v>212</v>
      </c>
      <c r="F20" s="42">
        <v>431669.43989079172</v>
      </c>
      <c r="G20" s="42">
        <v>86333.887978158353</v>
      </c>
      <c r="H20" s="42">
        <f t="shared" si="0"/>
        <v>518003.32786895009</v>
      </c>
      <c r="I20" s="43" t="s">
        <v>6</v>
      </c>
      <c r="J20" s="44" t="s">
        <v>6</v>
      </c>
      <c r="K20" s="45"/>
      <c r="L20" s="46"/>
    </row>
    <row r="21" spans="1:12" ht="15.75" x14ac:dyDescent="0.25">
      <c r="B21" s="40">
        <v>13</v>
      </c>
      <c r="C21" s="41">
        <v>13</v>
      </c>
      <c r="D21" s="42">
        <v>467028.07023109059</v>
      </c>
      <c r="E21" s="49">
        <v>213</v>
      </c>
      <c r="F21" s="42">
        <v>440176.30502083333</v>
      </c>
      <c r="G21" s="42">
        <v>88035.261004166678</v>
      </c>
      <c r="H21" s="42">
        <f t="shared" si="0"/>
        <v>528211.56602500007</v>
      </c>
      <c r="I21" s="43" t="s">
        <v>6</v>
      </c>
      <c r="J21" s="44" t="s">
        <v>6</v>
      </c>
      <c r="K21" s="45"/>
      <c r="L21" s="46"/>
    </row>
    <row r="22" spans="1:12" ht="15.75" x14ac:dyDescent="0.25">
      <c r="B22" s="40">
        <v>14</v>
      </c>
      <c r="C22" s="41">
        <v>14</v>
      </c>
      <c r="D22" s="42">
        <v>476246.58947187127</v>
      </c>
      <c r="E22" s="49">
        <v>214</v>
      </c>
      <c r="F22" s="42">
        <v>448911.14900488622</v>
      </c>
      <c r="G22" s="42">
        <v>89782.229800977249</v>
      </c>
      <c r="H22" s="42">
        <f t="shared" si="0"/>
        <v>538693.37880586344</v>
      </c>
      <c r="I22" s="43" t="s">
        <v>6</v>
      </c>
      <c r="J22" s="44" t="s">
        <v>6</v>
      </c>
      <c r="K22" s="45"/>
      <c r="L22" s="46"/>
    </row>
    <row r="23" spans="1:12" ht="15.75" x14ac:dyDescent="0.25">
      <c r="B23" s="40">
        <v>15</v>
      </c>
      <c r="C23" s="41">
        <v>15</v>
      </c>
      <c r="D23" s="42">
        <v>485665.32099800004</v>
      </c>
      <c r="E23" s="49">
        <v>215</v>
      </c>
      <c r="F23" s="42">
        <v>457841.14046731294</v>
      </c>
      <c r="G23" s="42">
        <v>91568.228093462589</v>
      </c>
      <c r="H23" s="42">
        <f t="shared" si="0"/>
        <v>549409.36856077553</v>
      </c>
      <c r="I23" s="43" t="s">
        <v>6</v>
      </c>
      <c r="J23" s="44" t="s">
        <v>6</v>
      </c>
      <c r="K23" s="45"/>
      <c r="L23" s="46"/>
    </row>
    <row r="24" spans="1:12" ht="15.75" x14ac:dyDescent="0.25">
      <c r="B24" s="40">
        <v>16</v>
      </c>
      <c r="C24" s="41">
        <v>16</v>
      </c>
      <c r="D24" s="42">
        <v>495321.18736929802</v>
      </c>
      <c r="E24" s="49">
        <v>216</v>
      </c>
      <c r="F24" s="42">
        <v>466996.75296083337</v>
      </c>
      <c r="G24" s="42">
        <v>93399.35059216668</v>
      </c>
      <c r="H24" s="42">
        <f t="shared" si="0"/>
        <v>560396.10355300002</v>
      </c>
      <c r="I24" s="43" t="s">
        <v>6</v>
      </c>
      <c r="J24" s="44" t="s">
        <v>6</v>
      </c>
      <c r="K24" s="45"/>
      <c r="L24" s="46"/>
    </row>
    <row r="25" spans="1:12" ht="15.75" x14ac:dyDescent="0.25">
      <c r="B25" s="40">
        <v>17</v>
      </c>
      <c r="C25" s="41">
        <v>17</v>
      </c>
      <c r="D25" s="42">
        <v>505211.2994467197</v>
      </c>
      <c r="E25" s="49">
        <v>217</v>
      </c>
      <c r="F25" s="42">
        <v>476366.6658428915</v>
      </c>
      <c r="G25" s="42">
        <v>95273.333168578305</v>
      </c>
      <c r="H25" s="42">
        <f t="shared" si="0"/>
        <v>571639.99901146977</v>
      </c>
      <c r="I25" s="49">
        <v>100</v>
      </c>
      <c r="J25" s="84">
        <v>572757.60419063561</v>
      </c>
      <c r="K25" s="45"/>
      <c r="L25" s="46"/>
    </row>
    <row r="26" spans="1:12" ht="15.75" x14ac:dyDescent="0.25">
      <c r="B26" s="40">
        <v>18</v>
      </c>
      <c r="C26" s="41">
        <v>18</v>
      </c>
      <c r="D26" s="42">
        <v>516156.44756818813</v>
      </c>
      <c r="E26" s="49">
        <v>218</v>
      </c>
      <c r="F26" s="42">
        <v>486744.96843388479</v>
      </c>
      <c r="G26" s="42">
        <v>97348.993686776957</v>
      </c>
      <c r="H26" s="42">
        <f t="shared" si="0"/>
        <v>584093.96212066174</v>
      </c>
      <c r="I26" s="49">
        <v>101</v>
      </c>
      <c r="J26" s="84">
        <v>585387.05757977546</v>
      </c>
      <c r="K26" s="45"/>
      <c r="L26" s="46"/>
    </row>
    <row r="27" spans="1:12" ht="15.75" x14ac:dyDescent="0.25">
      <c r="A27" s="33"/>
      <c r="B27" s="40">
        <v>19</v>
      </c>
      <c r="C27" s="41">
        <v>19</v>
      </c>
      <c r="D27" s="42">
        <v>527415.68293700006</v>
      </c>
      <c r="E27" s="49">
        <v>219</v>
      </c>
      <c r="F27" s="42">
        <v>497410.85668083339</v>
      </c>
      <c r="G27" s="42">
        <v>99482.171336166677</v>
      </c>
      <c r="H27" s="42">
        <f t="shared" si="0"/>
        <v>596893.02801700006</v>
      </c>
      <c r="I27" s="49">
        <v>102</v>
      </c>
      <c r="J27" s="84">
        <v>598374.29821296828</v>
      </c>
      <c r="K27" s="45"/>
      <c r="L27" s="46"/>
    </row>
    <row r="28" spans="1:12" ht="15.75" x14ac:dyDescent="0.25">
      <c r="A28" s="50"/>
      <c r="B28" s="40">
        <v>20</v>
      </c>
      <c r="C28" s="41">
        <v>20</v>
      </c>
      <c r="D28" s="42">
        <v>538965.12412599998</v>
      </c>
      <c r="E28" s="49">
        <v>220</v>
      </c>
      <c r="F28" s="42">
        <v>508356.19062646112</v>
      </c>
      <c r="G28" s="42">
        <v>101671.23812529224</v>
      </c>
      <c r="H28" s="42">
        <f t="shared" si="0"/>
        <v>610027.42875175341</v>
      </c>
      <c r="I28" s="49">
        <v>103</v>
      </c>
      <c r="J28" s="84">
        <v>611697.5097948442</v>
      </c>
      <c r="K28" s="45"/>
      <c r="L28" s="46"/>
    </row>
    <row r="29" spans="1:12" ht="15.75" x14ac:dyDescent="0.25">
      <c r="B29" s="40">
        <v>21</v>
      </c>
      <c r="C29" s="41">
        <v>21</v>
      </c>
      <c r="D29" s="42">
        <v>550787.64254800009</v>
      </c>
      <c r="E29" s="49">
        <v>221</v>
      </c>
      <c r="F29" s="42">
        <v>519566.65820583346</v>
      </c>
      <c r="G29" s="42">
        <v>103913.3316411667</v>
      </c>
      <c r="H29" s="42">
        <f t="shared" si="0"/>
        <v>623479.98984700022</v>
      </c>
      <c r="I29" s="49">
        <v>104</v>
      </c>
      <c r="J29" s="84">
        <v>625341.42091864499</v>
      </c>
      <c r="K29" s="45"/>
      <c r="L29" s="46"/>
    </row>
    <row r="30" spans="1:12" ht="15.75" x14ac:dyDescent="0.25">
      <c r="B30" s="40">
        <v>22</v>
      </c>
      <c r="C30" s="41">
        <v>22</v>
      </c>
      <c r="D30" s="42">
        <v>562948.20825100003</v>
      </c>
      <c r="E30" s="49">
        <v>222</v>
      </c>
      <c r="F30" s="42">
        <v>531092.406450234</v>
      </c>
      <c r="G30" s="42">
        <v>106218.48129004681</v>
      </c>
      <c r="H30" s="42">
        <f t="shared" si="0"/>
        <v>637310.88774028083</v>
      </c>
      <c r="I30" s="49">
        <v>105</v>
      </c>
      <c r="J30" s="84">
        <v>639378.36362399999</v>
      </c>
      <c r="K30" s="45"/>
      <c r="L30" s="46"/>
    </row>
    <row r="31" spans="1:12" ht="15.75" x14ac:dyDescent="0.25">
      <c r="B31" s="40">
        <v>23</v>
      </c>
      <c r="C31" s="41">
        <v>23</v>
      </c>
      <c r="D31" s="42">
        <v>575413.32105399994</v>
      </c>
      <c r="E31" s="49">
        <v>223</v>
      </c>
      <c r="F31" s="42">
        <v>542911.8853491667</v>
      </c>
      <c r="G31" s="42">
        <v>108582.37706983334</v>
      </c>
      <c r="H31" s="42">
        <f t="shared" si="0"/>
        <v>651494.26241900004</v>
      </c>
      <c r="I31" s="49">
        <v>106</v>
      </c>
      <c r="J31" s="84">
        <v>653759.32726636343</v>
      </c>
      <c r="K31" s="45"/>
      <c r="L31" s="46"/>
    </row>
    <row r="32" spans="1:12" ht="15.75" x14ac:dyDescent="0.25">
      <c r="B32" s="40">
        <v>24</v>
      </c>
      <c r="C32" s="41">
        <v>24</v>
      </c>
      <c r="D32" s="42">
        <v>634261.97234400001</v>
      </c>
      <c r="E32" s="49">
        <v>224</v>
      </c>
      <c r="F32" s="42">
        <v>598688.45234759164</v>
      </c>
      <c r="G32" s="42">
        <v>119737.69046951833</v>
      </c>
      <c r="H32" s="42">
        <f t="shared" si="0"/>
        <v>718426.14281710994</v>
      </c>
      <c r="I32" s="49">
        <v>107</v>
      </c>
      <c r="J32" s="84">
        <v>721664.72823205369</v>
      </c>
      <c r="K32" s="45"/>
      <c r="L32" s="46"/>
    </row>
    <row r="33" spans="2:12" ht="15.75" x14ac:dyDescent="0.25">
      <c r="B33" s="40">
        <v>25</v>
      </c>
      <c r="C33" s="41">
        <v>25</v>
      </c>
      <c r="D33" s="42">
        <v>648590.91339900007</v>
      </c>
      <c r="E33" s="49">
        <v>225</v>
      </c>
      <c r="F33" s="42">
        <v>612271.64141000004</v>
      </c>
      <c r="G33" s="42">
        <v>122454.32828200002</v>
      </c>
      <c r="H33" s="42">
        <f t="shared" si="0"/>
        <v>734725.96969200007</v>
      </c>
      <c r="I33" s="49">
        <v>108</v>
      </c>
      <c r="J33" s="84">
        <v>738197.11686271627</v>
      </c>
      <c r="K33" s="45"/>
      <c r="L33" s="46"/>
    </row>
    <row r="34" spans="2:12" ht="15.75" x14ac:dyDescent="0.25">
      <c r="B34" s="40">
        <v>26</v>
      </c>
      <c r="C34" s="41">
        <v>26</v>
      </c>
      <c r="D34" s="42">
        <v>663295.46254400001</v>
      </c>
      <c r="E34" s="49">
        <v>226</v>
      </c>
      <c r="F34" s="42">
        <v>626206.36379035213</v>
      </c>
      <c r="G34" s="42">
        <v>125241.27275807044</v>
      </c>
      <c r="H34" s="42">
        <f t="shared" si="0"/>
        <v>751447.63654842251</v>
      </c>
      <c r="I34" s="49">
        <v>109</v>
      </c>
      <c r="J34" s="84">
        <v>755163.64977122284</v>
      </c>
      <c r="K34" s="45"/>
      <c r="L34" s="46"/>
    </row>
    <row r="35" spans="2:12" ht="15.75" x14ac:dyDescent="0.25">
      <c r="B35" s="40">
        <v>27</v>
      </c>
      <c r="C35" s="41">
        <v>27</v>
      </c>
      <c r="D35" s="42">
        <v>678407.377774311</v>
      </c>
      <c r="E35" s="49">
        <v>227</v>
      </c>
      <c r="F35" s="42">
        <v>640531.07439750002</v>
      </c>
      <c r="G35" s="42">
        <v>128106.21487950001</v>
      </c>
      <c r="H35" s="42">
        <f t="shared" si="0"/>
        <v>768637.289277</v>
      </c>
      <c r="I35" s="49">
        <v>110</v>
      </c>
      <c r="J35" s="84">
        <v>772596.40157700004</v>
      </c>
      <c r="K35" s="45"/>
      <c r="L35" s="46"/>
    </row>
    <row r="36" spans="2:12" ht="15.75" x14ac:dyDescent="0.25">
      <c r="B36" s="40">
        <v>28</v>
      </c>
      <c r="C36" s="41">
        <v>28</v>
      </c>
      <c r="D36" s="42">
        <v>797534.7484390001</v>
      </c>
      <c r="E36" s="49">
        <v>228</v>
      </c>
      <c r="F36" s="42">
        <v>753449.76108833973</v>
      </c>
      <c r="G36" s="42">
        <v>150689.95221766795</v>
      </c>
      <c r="H36" s="42">
        <f t="shared" si="0"/>
        <v>904139.71330600767</v>
      </c>
      <c r="I36" s="49">
        <v>111</v>
      </c>
      <c r="J36" s="84">
        <v>910059.34689144441</v>
      </c>
      <c r="K36" s="45"/>
      <c r="L36" s="46"/>
    </row>
    <row r="37" spans="2:12" ht="15.75" x14ac:dyDescent="0.25">
      <c r="B37" s="40">
        <v>29</v>
      </c>
      <c r="C37" s="41">
        <v>29</v>
      </c>
      <c r="D37" s="42">
        <v>810398.05912138987</v>
      </c>
      <c r="E37" s="43" t="s">
        <v>6</v>
      </c>
      <c r="F37" s="44" t="s">
        <v>6</v>
      </c>
      <c r="G37" s="44" t="s">
        <v>6</v>
      </c>
      <c r="H37" s="44" t="s">
        <v>6</v>
      </c>
      <c r="I37" s="49">
        <v>112</v>
      </c>
      <c r="J37" s="84">
        <v>924896.60937193211</v>
      </c>
      <c r="K37" s="45"/>
      <c r="L37" s="46"/>
    </row>
    <row r="38" spans="2:12" ht="15.75" x14ac:dyDescent="0.25">
      <c r="B38" s="40">
        <v>30</v>
      </c>
      <c r="C38" s="41">
        <v>30</v>
      </c>
      <c r="D38" s="42">
        <v>823494.11943588348</v>
      </c>
      <c r="E38" s="43" t="s">
        <v>6</v>
      </c>
      <c r="F38" s="44" t="s">
        <v>6</v>
      </c>
      <c r="G38" s="44" t="s">
        <v>6</v>
      </c>
      <c r="H38" s="44" t="s">
        <v>6</v>
      </c>
      <c r="I38" s="49">
        <v>113</v>
      </c>
      <c r="J38" s="84">
        <v>940004.39391499572</v>
      </c>
      <c r="K38" s="45"/>
      <c r="L38" s="46"/>
    </row>
    <row r="39" spans="2:12" ht="15.75" x14ac:dyDescent="0.25">
      <c r="B39" s="40">
        <v>31</v>
      </c>
      <c r="C39" s="41" t="s">
        <v>7</v>
      </c>
      <c r="D39" s="42">
        <v>838322.74154200009</v>
      </c>
      <c r="E39" s="43" t="s">
        <v>6</v>
      </c>
      <c r="F39" s="44" t="s">
        <v>6</v>
      </c>
      <c r="G39" s="44" t="s">
        <v>6</v>
      </c>
      <c r="H39" s="44" t="s">
        <v>6</v>
      </c>
      <c r="I39" s="49">
        <v>114</v>
      </c>
      <c r="J39" s="84">
        <v>957114.91437293787</v>
      </c>
      <c r="K39" s="45"/>
      <c r="L39" s="46"/>
    </row>
    <row r="40" spans="2:12" ht="15.75" x14ac:dyDescent="0.25">
      <c r="B40" s="40">
        <v>32</v>
      </c>
      <c r="C40" s="41">
        <v>32</v>
      </c>
      <c r="D40" s="42">
        <v>851914.29467832088</v>
      </c>
      <c r="E40" s="43" t="s">
        <v>6</v>
      </c>
      <c r="F40" s="44" t="s">
        <v>6</v>
      </c>
      <c r="G40" s="44" t="s">
        <v>6</v>
      </c>
      <c r="H40" s="44" t="s">
        <v>6</v>
      </c>
      <c r="I40" s="49">
        <v>115</v>
      </c>
      <c r="J40" s="84">
        <v>972798.64911374438</v>
      </c>
      <c r="K40" s="45"/>
      <c r="L40" s="46"/>
    </row>
    <row r="41" spans="2:12" ht="15.75" x14ac:dyDescent="0.25">
      <c r="B41" s="40">
        <v>33</v>
      </c>
      <c r="C41" s="41" t="s">
        <v>8</v>
      </c>
      <c r="D41" s="42">
        <v>966816.39959881711</v>
      </c>
      <c r="E41" s="43" t="s">
        <v>6</v>
      </c>
      <c r="F41" s="44" t="s">
        <v>6</v>
      </c>
      <c r="G41" s="44" t="s">
        <v>6</v>
      </c>
      <c r="H41" s="44" t="s">
        <v>6</v>
      </c>
      <c r="I41" s="49">
        <v>116</v>
      </c>
      <c r="J41" s="84">
        <v>988776.11504099995</v>
      </c>
      <c r="K41" s="45"/>
      <c r="L41" s="46"/>
    </row>
    <row r="42" spans="2:12" ht="15.75" x14ac:dyDescent="0.25">
      <c r="B42" s="40">
        <v>34</v>
      </c>
      <c r="C42" s="41">
        <v>34</v>
      </c>
      <c r="D42" s="42">
        <v>998877.94234800001</v>
      </c>
      <c r="E42" s="43" t="s">
        <v>6</v>
      </c>
      <c r="F42" s="44" t="s">
        <v>6</v>
      </c>
      <c r="G42" s="44" t="s">
        <v>6</v>
      </c>
      <c r="H42" s="44" t="s">
        <v>6</v>
      </c>
      <c r="I42" s="43" t="s">
        <v>6</v>
      </c>
      <c r="J42" s="44" t="s">
        <v>6</v>
      </c>
      <c r="K42" s="45"/>
      <c r="L42" s="46"/>
    </row>
    <row r="43" spans="2:12" ht="15.75" x14ac:dyDescent="0.25">
      <c r="B43" s="40">
        <v>35</v>
      </c>
      <c r="C43" s="41">
        <v>35</v>
      </c>
      <c r="D43" s="42">
        <v>1055587.1267801975</v>
      </c>
      <c r="E43" s="43" t="s">
        <v>6</v>
      </c>
      <c r="F43" s="44" t="s">
        <v>6</v>
      </c>
      <c r="G43" s="44" t="s">
        <v>6</v>
      </c>
      <c r="H43" s="44" t="s">
        <v>6</v>
      </c>
      <c r="I43" s="43" t="s">
        <v>6</v>
      </c>
      <c r="J43" s="44" t="s">
        <v>6</v>
      </c>
      <c r="K43" s="45"/>
      <c r="L43" s="46"/>
    </row>
    <row r="44" spans="2:12" ht="15.75" x14ac:dyDescent="0.25">
      <c r="B44" s="40">
        <v>36</v>
      </c>
      <c r="C44" s="41">
        <v>36</v>
      </c>
      <c r="D44" s="42">
        <v>1073070.70588895</v>
      </c>
      <c r="E44" s="43" t="s">
        <v>6</v>
      </c>
      <c r="F44" s="44" t="s">
        <v>6</v>
      </c>
      <c r="G44" s="44" t="s">
        <v>6</v>
      </c>
      <c r="H44" s="44" t="s">
        <v>6</v>
      </c>
      <c r="I44" s="43" t="s">
        <v>6</v>
      </c>
      <c r="J44" s="44" t="s">
        <v>6</v>
      </c>
      <c r="K44" s="45"/>
      <c r="L44" s="46"/>
    </row>
    <row r="45" spans="2:12" ht="15.75" x14ac:dyDescent="0.25">
      <c r="B45" s="40">
        <v>37</v>
      </c>
      <c r="C45" s="41">
        <v>37</v>
      </c>
      <c r="D45" s="42">
        <v>1144865.9523189419</v>
      </c>
      <c r="E45" s="43" t="s">
        <v>6</v>
      </c>
      <c r="F45" s="44" t="s">
        <v>6</v>
      </c>
      <c r="G45" s="44" t="s">
        <v>6</v>
      </c>
      <c r="H45" s="44" t="s">
        <v>6</v>
      </c>
      <c r="I45" s="43" t="s">
        <v>6</v>
      </c>
      <c r="J45" s="44" t="s">
        <v>6</v>
      </c>
      <c r="K45" s="45"/>
      <c r="L45" s="46"/>
    </row>
    <row r="46" spans="2:12" ht="15.75" x14ac:dyDescent="0.25">
      <c r="B46" s="40">
        <v>38</v>
      </c>
      <c r="C46" s="41">
        <v>38</v>
      </c>
      <c r="D46" s="42">
        <v>1206765.3271695338</v>
      </c>
      <c r="E46" s="43" t="s">
        <v>6</v>
      </c>
      <c r="F46" s="44" t="s">
        <v>6</v>
      </c>
      <c r="G46" s="44" t="s">
        <v>6</v>
      </c>
      <c r="H46" s="44" t="s">
        <v>6</v>
      </c>
      <c r="I46" s="43" t="s">
        <v>6</v>
      </c>
      <c r="J46" s="44" t="s">
        <v>6</v>
      </c>
      <c r="K46" s="45"/>
      <c r="L46" s="46"/>
    </row>
    <row r="47" spans="2:12" ht="15.75" x14ac:dyDescent="0.25">
      <c r="B47" s="40">
        <v>39</v>
      </c>
      <c r="C47" s="41">
        <v>39</v>
      </c>
      <c r="D47" s="42">
        <v>1226951.9452745111</v>
      </c>
      <c r="E47" s="43" t="s">
        <v>6</v>
      </c>
      <c r="F47" s="44" t="s">
        <v>6</v>
      </c>
      <c r="G47" s="44" t="s">
        <v>6</v>
      </c>
      <c r="H47" s="44" t="s">
        <v>6</v>
      </c>
      <c r="I47" s="43" t="s">
        <v>6</v>
      </c>
      <c r="J47" s="44" t="s">
        <v>6</v>
      </c>
      <c r="K47" s="45"/>
      <c r="L47" s="46"/>
    </row>
    <row r="48" spans="2:12" ht="15.75" x14ac:dyDescent="0.25">
      <c r="B48" s="40">
        <v>40</v>
      </c>
      <c r="C48" s="41">
        <v>40</v>
      </c>
      <c r="D48" s="42">
        <v>1306020.7445805422</v>
      </c>
      <c r="E48" s="43" t="s">
        <v>6</v>
      </c>
      <c r="F48" s="44" t="s">
        <v>6</v>
      </c>
      <c r="G48" s="44" t="s">
        <v>6</v>
      </c>
      <c r="H48" s="44" t="s">
        <v>6</v>
      </c>
      <c r="I48" s="43" t="s">
        <v>6</v>
      </c>
      <c r="J48" s="44" t="s">
        <v>6</v>
      </c>
      <c r="K48" s="45"/>
      <c r="L48" s="46"/>
    </row>
    <row r="49" spans="2:12" ht="15.75" x14ac:dyDescent="0.25">
      <c r="B49" s="40">
        <v>41</v>
      </c>
      <c r="C49" s="41">
        <v>41</v>
      </c>
      <c r="D49" s="42">
        <v>1373596.7194861597</v>
      </c>
      <c r="E49" s="43" t="s">
        <v>6</v>
      </c>
      <c r="F49" s="44" t="s">
        <v>6</v>
      </c>
      <c r="G49" s="44" t="s">
        <v>6</v>
      </c>
      <c r="H49" s="44" t="s">
        <v>6</v>
      </c>
      <c r="I49" s="43" t="s">
        <v>6</v>
      </c>
      <c r="J49" s="44" t="s">
        <v>6</v>
      </c>
      <c r="K49" s="45"/>
      <c r="L49" s="46"/>
    </row>
    <row r="50" spans="2:12" ht="15.75" x14ac:dyDescent="0.25">
      <c r="B50" s="40">
        <v>42</v>
      </c>
      <c r="C50" s="41">
        <v>42</v>
      </c>
      <c r="D50" s="42">
        <v>1396717.6293182741</v>
      </c>
      <c r="E50" s="43" t="s">
        <v>6</v>
      </c>
      <c r="F50" s="44" t="s">
        <v>6</v>
      </c>
      <c r="G50" s="44" t="s">
        <v>6</v>
      </c>
      <c r="H50" s="44" t="s">
        <v>6</v>
      </c>
      <c r="I50" s="43" t="s">
        <v>6</v>
      </c>
      <c r="J50" s="44" t="s">
        <v>6</v>
      </c>
      <c r="K50" s="45"/>
      <c r="L50" s="46"/>
    </row>
    <row r="51" spans="2:12" ht="15.75" x14ac:dyDescent="0.25">
      <c r="B51" s="40">
        <v>43</v>
      </c>
      <c r="C51" s="41">
        <v>43</v>
      </c>
      <c r="D51" s="42">
        <v>1514728.5158580502</v>
      </c>
      <c r="E51" s="43" t="s">
        <v>6</v>
      </c>
      <c r="F51" s="44" t="s">
        <v>6</v>
      </c>
      <c r="G51" s="44" t="s">
        <v>6</v>
      </c>
      <c r="H51" s="44" t="s">
        <v>6</v>
      </c>
      <c r="I51" s="43" t="s">
        <v>6</v>
      </c>
      <c r="J51" s="44" t="s">
        <v>6</v>
      </c>
      <c r="K51" s="45"/>
      <c r="L51" s="46"/>
    </row>
    <row r="52" spans="2:12" ht="15.75" x14ac:dyDescent="0.25">
      <c r="B52" s="40">
        <v>44</v>
      </c>
      <c r="C52" s="41">
        <v>44</v>
      </c>
      <c r="D52" s="42">
        <v>1684553.556114</v>
      </c>
      <c r="E52" s="43" t="s">
        <v>6</v>
      </c>
      <c r="F52" s="44" t="s">
        <v>6</v>
      </c>
      <c r="G52" s="44" t="s">
        <v>6</v>
      </c>
      <c r="H52" s="44" t="s">
        <v>6</v>
      </c>
      <c r="I52" s="43" t="s">
        <v>6</v>
      </c>
      <c r="J52" s="44" t="s">
        <v>6</v>
      </c>
      <c r="K52" s="45"/>
      <c r="L52" s="46"/>
    </row>
    <row r="53" spans="2:12" s="58" customFormat="1" ht="15.75" x14ac:dyDescent="0.25">
      <c r="B53" s="51"/>
      <c r="C53" s="52"/>
      <c r="D53" s="53">
        <f>SUM(D9:D52)</f>
        <v>32449101.807746101</v>
      </c>
      <c r="E53" s="54"/>
      <c r="F53" s="55"/>
      <c r="G53" s="55"/>
      <c r="H53" s="55"/>
      <c r="I53" s="54"/>
      <c r="J53" s="55">
        <f>+SUM(J25:J41)</f>
        <v>12967967.50673628</v>
      </c>
      <c r="K53" s="56"/>
      <c r="L53" s="57"/>
    </row>
    <row r="54" spans="2:12" s="58" customFormat="1" ht="15.75" hidden="1" x14ac:dyDescent="0.25">
      <c r="B54" s="51"/>
      <c r="C54" s="52"/>
      <c r="D54" s="53">
        <v>32449101.807746101</v>
      </c>
      <c r="E54" s="54"/>
      <c r="F54" s="55"/>
      <c r="G54" s="55"/>
      <c r="H54" s="55"/>
      <c r="I54" s="54"/>
      <c r="J54" s="55">
        <v>12967967.50673628</v>
      </c>
      <c r="K54" s="56"/>
      <c r="L54" s="57"/>
    </row>
    <row r="55" spans="2:12" s="58" customFormat="1" hidden="1" x14ac:dyDescent="0.25">
      <c r="B55" s="59"/>
      <c r="C55" s="59"/>
      <c r="D55" s="59">
        <f>+D53-D54</f>
        <v>0</v>
      </c>
      <c r="E55" s="59"/>
      <c r="F55" s="59"/>
      <c r="G55" s="59"/>
      <c r="H55" s="59"/>
      <c r="I55" s="59"/>
      <c r="J55" s="59">
        <f>+J53-J54</f>
        <v>0</v>
      </c>
      <c r="K55" s="60"/>
      <c r="L55" s="60"/>
    </row>
    <row r="56" spans="2:12" ht="18" customHeight="1" x14ac:dyDescent="0.25">
      <c r="B56" s="86" t="s">
        <v>9</v>
      </c>
      <c r="C56" s="87"/>
      <c r="D56" s="87"/>
      <c r="E56" s="87"/>
      <c r="F56" s="87"/>
      <c r="G56" s="88"/>
      <c r="H56" s="31"/>
      <c r="I56" s="31"/>
      <c r="J56" s="31"/>
      <c r="K56" s="31"/>
      <c r="L56" s="31"/>
    </row>
    <row r="57" spans="2:12" ht="47.25" x14ac:dyDescent="0.25">
      <c r="B57" s="61" t="s">
        <v>10</v>
      </c>
      <c r="C57" s="61" t="s">
        <v>11</v>
      </c>
      <c r="D57" s="61" t="s">
        <v>12</v>
      </c>
      <c r="E57" s="61" t="s">
        <v>13</v>
      </c>
      <c r="F57" s="61" t="s">
        <v>14</v>
      </c>
      <c r="G57" s="61" t="s">
        <v>15</v>
      </c>
      <c r="H57" s="31"/>
      <c r="I57" s="31"/>
      <c r="J57" s="31"/>
      <c r="K57" s="31"/>
      <c r="L57" s="31"/>
    </row>
    <row r="58" spans="2:12" x14ac:dyDescent="0.25">
      <c r="B58" s="62">
        <v>1</v>
      </c>
      <c r="C58" s="63">
        <v>1</v>
      </c>
      <c r="D58" s="63">
        <v>4</v>
      </c>
      <c r="E58" s="63">
        <v>1</v>
      </c>
      <c r="F58" s="63" t="s">
        <v>16</v>
      </c>
      <c r="G58" s="64"/>
      <c r="H58" s="31"/>
      <c r="I58" s="31"/>
      <c r="J58" s="31"/>
      <c r="K58" s="31"/>
      <c r="L58" s="31"/>
    </row>
    <row r="59" spans="2:12" x14ac:dyDescent="0.25">
      <c r="B59" s="62">
        <v>2</v>
      </c>
      <c r="C59" s="63">
        <v>5</v>
      </c>
      <c r="D59" s="63">
        <v>12</v>
      </c>
      <c r="E59" s="63">
        <v>1</v>
      </c>
      <c r="F59" s="65" t="s">
        <v>17</v>
      </c>
      <c r="G59" s="66">
        <v>0.3</v>
      </c>
      <c r="H59" s="31"/>
      <c r="I59" s="31"/>
      <c r="J59" s="31"/>
      <c r="K59" s="31"/>
      <c r="L59" s="31"/>
    </row>
    <row r="60" spans="2:12" x14ac:dyDescent="0.25">
      <c r="B60" s="62">
        <v>3</v>
      </c>
      <c r="C60" s="63">
        <v>13</v>
      </c>
      <c r="D60" s="63">
        <v>15</v>
      </c>
      <c r="E60" s="63">
        <v>1</v>
      </c>
      <c r="F60" s="63" t="s">
        <v>18</v>
      </c>
      <c r="G60" s="64" t="s">
        <v>19</v>
      </c>
      <c r="H60" s="31"/>
      <c r="I60" s="31"/>
      <c r="J60" s="31"/>
      <c r="K60" s="31"/>
      <c r="L60" s="31"/>
    </row>
    <row r="61" spans="2:12" x14ac:dyDescent="0.25">
      <c r="B61" s="62">
        <v>4</v>
      </c>
      <c r="C61" s="63">
        <v>16</v>
      </c>
      <c r="D61" s="63">
        <v>17</v>
      </c>
      <c r="E61" s="63">
        <v>1</v>
      </c>
      <c r="F61" s="63" t="s">
        <v>20</v>
      </c>
      <c r="G61" s="64"/>
      <c r="H61" s="31"/>
      <c r="I61" s="31"/>
      <c r="J61" s="31"/>
      <c r="K61" s="31"/>
      <c r="L61" s="31"/>
    </row>
    <row r="62" spans="2:12" x14ac:dyDescent="0.25">
      <c r="B62" s="62">
        <v>5</v>
      </c>
      <c r="C62" s="63">
        <v>18</v>
      </c>
      <c r="D62" s="63">
        <v>44</v>
      </c>
      <c r="E62" s="63">
        <v>1</v>
      </c>
      <c r="F62" s="63" t="s">
        <v>21</v>
      </c>
      <c r="G62" s="64"/>
      <c r="H62" s="31"/>
      <c r="I62" s="31"/>
      <c r="J62" s="31"/>
      <c r="K62" s="31"/>
      <c r="L62" s="31"/>
    </row>
    <row r="63" spans="2:12" x14ac:dyDescent="0.25">
      <c r="B63" s="62">
        <v>6</v>
      </c>
      <c r="C63" s="63">
        <v>1</v>
      </c>
      <c r="D63" s="63">
        <v>44</v>
      </c>
      <c r="E63" s="63">
        <v>6</v>
      </c>
      <c r="F63" s="63" t="s">
        <v>20</v>
      </c>
      <c r="G63" s="64"/>
      <c r="H63" s="31"/>
      <c r="I63" s="31"/>
      <c r="J63" s="31"/>
      <c r="K63" s="31"/>
      <c r="L63" s="31"/>
    </row>
    <row r="64" spans="2:12" x14ac:dyDescent="0.25">
      <c r="B64" s="62">
        <v>7</v>
      </c>
      <c r="C64" s="63">
        <v>1</v>
      </c>
      <c r="D64" s="63">
        <v>44</v>
      </c>
      <c r="E64" s="63">
        <v>11</v>
      </c>
      <c r="F64" s="63" t="s">
        <v>22</v>
      </c>
      <c r="G64" s="64"/>
      <c r="H64" s="31"/>
      <c r="I64" s="31"/>
      <c r="J64" s="31"/>
      <c r="K64" s="31"/>
      <c r="L64" s="31"/>
    </row>
    <row r="65" spans="2:12" x14ac:dyDescent="0.25">
      <c r="B65" s="67">
        <v>8</v>
      </c>
      <c r="C65" s="68">
        <v>1</v>
      </c>
      <c r="D65" s="68">
        <v>44</v>
      </c>
      <c r="E65" s="68">
        <v>26</v>
      </c>
      <c r="F65" s="68" t="s">
        <v>23</v>
      </c>
      <c r="G65" s="69"/>
      <c r="H65" s="31"/>
      <c r="I65" s="31"/>
      <c r="J65" s="31"/>
      <c r="K65" s="31"/>
      <c r="L65" s="31"/>
    </row>
    <row r="66" spans="2:12" x14ac:dyDescent="0.25"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2:12" ht="18" customHeight="1" x14ac:dyDescent="0.25">
      <c r="B67" s="86" t="s">
        <v>24</v>
      </c>
      <c r="C67" s="87"/>
      <c r="D67" s="87"/>
      <c r="E67" s="87"/>
      <c r="F67" s="87"/>
      <c r="G67" s="88"/>
      <c r="H67" s="31"/>
      <c r="I67" s="31"/>
      <c r="J67" s="31"/>
      <c r="K67" s="31"/>
      <c r="L67" s="31"/>
    </row>
    <row r="68" spans="2:12" ht="47.25" x14ac:dyDescent="0.25">
      <c r="B68" s="61" t="s">
        <v>10</v>
      </c>
      <c r="C68" s="61" t="s">
        <v>11</v>
      </c>
      <c r="D68" s="61" t="s">
        <v>12</v>
      </c>
      <c r="E68" s="61" t="s">
        <v>13</v>
      </c>
      <c r="F68" s="61" t="s">
        <v>14</v>
      </c>
      <c r="G68" s="61" t="s">
        <v>15</v>
      </c>
      <c r="H68" s="31"/>
      <c r="I68" s="31"/>
      <c r="J68" s="31"/>
      <c r="K68" s="31"/>
      <c r="L68" s="31"/>
    </row>
    <row r="69" spans="2:12" x14ac:dyDescent="0.25">
      <c r="B69" s="62">
        <v>1</v>
      </c>
      <c r="C69" s="63">
        <v>100</v>
      </c>
      <c r="D69" s="63">
        <v>100</v>
      </c>
      <c r="E69" s="63">
        <v>1</v>
      </c>
      <c r="F69" s="70">
        <v>7</v>
      </c>
      <c r="G69" s="64"/>
      <c r="H69" s="31"/>
      <c r="I69" s="31"/>
      <c r="J69" s="31"/>
      <c r="K69" s="31"/>
      <c r="L69" s="31"/>
    </row>
    <row r="70" spans="2:12" x14ac:dyDescent="0.25">
      <c r="B70" s="62">
        <v>2</v>
      </c>
      <c r="C70" s="63">
        <v>101</v>
      </c>
      <c r="D70" s="63">
        <v>127</v>
      </c>
      <c r="E70" s="63">
        <v>1</v>
      </c>
      <c r="F70" s="65">
        <v>6.8</v>
      </c>
      <c r="G70" s="66"/>
      <c r="H70" s="31"/>
      <c r="I70" s="31"/>
      <c r="J70" s="31"/>
      <c r="K70" s="31"/>
      <c r="L70" s="31"/>
    </row>
    <row r="71" spans="2:12" x14ac:dyDescent="0.25">
      <c r="B71" s="62">
        <v>3</v>
      </c>
      <c r="C71" s="63">
        <v>100</v>
      </c>
      <c r="D71" s="63">
        <v>127</v>
      </c>
      <c r="E71" s="63">
        <v>6</v>
      </c>
      <c r="F71" s="63" t="s">
        <v>20</v>
      </c>
      <c r="G71" s="64"/>
      <c r="H71" s="31"/>
      <c r="I71" s="31"/>
      <c r="J71" s="31"/>
      <c r="K71" s="31"/>
      <c r="L71" s="31"/>
    </row>
    <row r="72" spans="2:12" x14ac:dyDescent="0.25">
      <c r="B72" s="62">
        <v>4</v>
      </c>
      <c r="C72" s="63">
        <v>100</v>
      </c>
      <c r="D72" s="63">
        <v>127</v>
      </c>
      <c r="E72" s="63">
        <v>11</v>
      </c>
      <c r="F72" s="63" t="s">
        <v>22</v>
      </c>
      <c r="G72" s="64"/>
      <c r="H72" s="31"/>
      <c r="I72" s="31"/>
      <c r="J72" s="31"/>
      <c r="K72" s="31"/>
      <c r="L72" s="31"/>
    </row>
    <row r="73" spans="2:12" x14ac:dyDescent="0.25">
      <c r="B73" s="67">
        <v>5</v>
      </c>
      <c r="C73" s="68">
        <v>100</v>
      </c>
      <c r="D73" s="68">
        <v>127</v>
      </c>
      <c r="E73" s="68">
        <v>26</v>
      </c>
      <c r="F73" s="68" t="s">
        <v>23</v>
      </c>
      <c r="G73" s="69"/>
      <c r="H73" s="31"/>
      <c r="I73" s="31"/>
      <c r="J73" s="31"/>
      <c r="K73" s="31"/>
      <c r="L73" s="31"/>
    </row>
    <row r="74" spans="2:12" x14ac:dyDescent="0.25">
      <c r="B74" s="31"/>
      <c r="C74" s="71"/>
      <c r="D74" s="71"/>
      <c r="E74" s="71"/>
      <c r="F74" s="71"/>
      <c r="G74" s="71"/>
      <c r="H74" s="71"/>
      <c r="I74" s="71"/>
      <c r="J74" s="31"/>
      <c r="K74" s="31"/>
      <c r="L74" s="31"/>
    </row>
    <row r="75" spans="2:12" ht="18" customHeight="1" x14ac:dyDescent="0.25">
      <c r="B75" s="86" t="s">
        <v>25</v>
      </c>
      <c r="C75" s="87"/>
      <c r="D75" s="87"/>
      <c r="E75" s="87"/>
      <c r="F75" s="87"/>
      <c r="G75" s="88"/>
      <c r="H75" s="31"/>
      <c r="I75" s="31"/>
      <c r="J75" s="31"/>
      <c r="K75" s="31"/>
      <c r="L75" s="31"/>
    </row>
    <row r="76" spans="2:12" ht="48" thickBot="1" x14ac:dyDescent="0.3">
      <c r="B76" s="72" t="s">
        <v>10</v>
      </c>
      <c r="C76" s="73" t="s">
        <v>11</v>
      </c>
      <c r="D76" s="73" t="s">
        <v>12</v>
      </c>
      <c r="E76" s="73" t="s">
        <v>13</v>
      </c>
      <c r="F76" s="73" t="s">
        <v>14</v>
      </c>
      <c r="G76" s="73" t="s">
        <v>15</v>
      </c>
      <c r="H76" s="31"/>
      <c r="I76" s="31"/>
      <c r="J76" s="31"/>
      <c r="K76" s="31"/>
      <c r="L76" s="31"/>
    </row>
    <row r="77" spans="2:12" x14ac:dyDescent="0.25">
      <c r="B77" s="74">
        <v>1</v>
      </c>
      <c r="C77" s="63">
        <v>210</v>
      </c>
      <c r="D77" s="63">
        <v>212</v>
      </c>
      <c r="E77" s="63">
        <v>1</v>
      </c>
      <c r="F77" s="70">
        <v>7</v>
      </c>
      <c r="G77" s="66">
        <v>0.3</v>
      </c>
      <c r="H77" s="31"/>
      <c r="I77" s="31"/>
      <c r="J77" s="31"/>
      <c r="K77" s="31"/>
      <c r="L77" s="31"/>
    </row>
    <row r="78" spans="2:12" s="79" customFormat="1" x14ac:dyDescent="0.25">
      <c r="B78" s="75">
        <v>2</v>
      </c>
      <c r="C78" s="76">
        <v>213</v>
      </c>
      <c r="D78" s="76">
        <v>215</v>
      </c>
      <c r="E78" s="76">
        <v>1</v>
      </c>
      <c r="F78" s="77">
        <v>7.45</v>
      </c>
      <c r="G78" s="78" t="s">
        <v>19</v>
      </c>
    </row>
    <row r="79" spans="2:12" s="79" customFormat="1" x14ac:dyDescent="0.25">
      <c r="B79" s="75">
        <v>3</v>
      </c>
      <c r="C79" s="76">
        <v>216</v>
      </c>
      <c r="D79" s="76">
        <v>217</v>
      </c>
      <c r="E79" s="76">
        <v>1</v>
      </c>
      <c r="F79" s="77">
        <v>7</v>
      </c>
      <c r="G79" s="80"/>
    </row>
    <row r="80" spans="2:12" s="79" customFormat="1" x14ac:dyDescent="0.25">
      <c r="B80" s="75">
        <v>4</v>
      </c>
      <c r="C80" s="76">
        <v>218</v>
      </c>
      <c r="D80" s="76">
        <v>228</v>
      </c>
      <c r="E80" s="76">
        <v>1</v>
      </c>
      <c r="F80" s="77" t="s">
        <v>21</v>
      </c>
      <c r="G80" s="78"/>
    </row>
    <row r="81" spans="2:12" x14ac:dyDescent="0.25">
      <c r="B81" s="62">
        <v>5</v>
      </c>
      <c r="C81" s="63">
        <v>210</v>
      </c>
      <c r="D81" s="63">
        <v>228</v>
      </c>
      <c r="E81" s="63">
        <v>6</v>
      </c>
      <c r="F81" s="65" t="s">
        <v>20</v>
      </c>
      <c r="G81" s="64"/>
      <c r="H81" s="31"/>
      <c r="I81" s="31"/>
      <c r="J81" s="31"/>
      <c r="K81" s="31"/>
      <c r="L81" s="31"/>
    </row>
    <row r="82" spans="2:12" x14ac:dyDescent="0.25">
      <c r="B82" s="62">
        <v>6</v>
      </c>
      <c r="C82" s="63">
        <v>210</v>
      </c>
      <c r="D82" s="63">
        <v>228</v>
      </c>
      <c r="E82" s="63">
        <v>11</v>
      </c>
      <c r="F82" s="65">
        <v>4</v>
      </c>
      <c r="G82" s="64"/>
      <c r="H82" s="31"/>
      <c r="I82" s="31"/>
      <c r="J82" s="31"/>
      <c r="K82" s="31"/>
      <c r="L82" s="31"/>
    </row>
    <row r="83" spans="2:12" x14ac:dyDescent="0.25">
      <c r="B83" s="67">
        <v>7</v>
      </c>
      <c r="C83" s="68">
        <v>210</v>
      </c>
      <c r="D83" s="68">
        <v>228</v>
      </c>
      <c r="E83" s="68">
        <v>26</v>
      </c>
      <c r="F83" s="81" t="s">
        <v>23</v>
      </c>
      <c r="G83" s="69"/>
      <c r="H83" s="31"/>
      <c r="I83" s="31"/>
      <c r="J83" s="31"/>
      <c r="K83" s="31"/>
      <c r="L83" s="31"/>
    </row>
    <row r="84" spans="2:12" x14ac:dyDescent="0.25">
      <c r="B84" s="63"/>
      <c r="C84" s="63"/>
      <c r="D84" s="82"/>
      <c r="E84" s="83"/>
      <c r="F84" s="83"/>
      <c r="G84" s="83"/>
      <c r="H84" s="83"/>
      <c r="I84" s="83"/>
      <c r="J84" s="83"/>
      <c r="K84" s="31"/>
      <c r="L84" s="31"/>
    </row>
    <row r="85" spans="2:12" x14ac:dyDescent="0.25">
      <c r="B85" s="63"/>
      <c r="C85" s="63"/>
      <c r="D85" s="63"/>
      <c r="E85" s="63"/>
      <c r="F85" s="63"/>
      <c r="G85" s="63"/>
      <c r="H85" s="63"/>
      <c r="I85" s="63"/>
      <c r="J85" s="63"/>
      <c r="K85" s="31"/>
      <c r="L85" s="31"/>
    </row>
    <row r="86" spans="2:12" x14ac:dyDescent="0.25">
      <c r="B86" s="63"/>
      <c r="C86" s="63"/>
      <c r="D86" s="63"/>
      <c r="E86" s="63"/>
      <c r="F86" s="63"/>
      <c r="G86" s="63"/>
      <c r="H86" s="63"/>
      <c r="I86" s="63"/>
      <c r="J86" s="63"/>
      <c r="K86" s="31"/>
      <c r="L86" s="31"/>
    </row>
    <row r="87" spans="2:12" x14ac:dyDescent="0.25">
      <c r="B87" s="63"/>
      <c r="C87" s="63"/>
      <c r="D87" s="63"/>
      <c r="E87" s="63"/>
      <c r="F87" s="63"/>
      <c r="G87" s="63"/>
      <c r="H87" s="63"/>
      <c r="I87" s="63"/>
      <c r="J87" s="63"/>
      <c r="K87" s="31"/>
      <c r="L87" s="31"/>
    </row>
    <row r="88" spans="2:12" x14ac:dyDescent="0.25">
      <c r="B88" s="63"/>
      <c r="C88" s="63"/>
      <c r="D88" s="63"/>
      <c r="E88" s="63"/>
      <c r="F88" s="63"/>
      <c r="G88" s="63"/>
      <c r="H88" s="63"/>
      <c r="I88" s="63"/>
      <c r="J88" s="63"/>
      <c r="K88" s="31"/>
      <c r="L88" s="31"/>
    </row>
    <row r="89" spans="2:12" x14ac:dyDescent="0.25">
      <c r="B89" s="63"/>
      <c r="C89" s="63"/>
      <c r="D89" s="63"/>
      <c r="E89" s="63"/>
      <c r="F89" s="63"/>
      <c r="G89" s="63"/>
      <c r="H89" s="63"/>
      <c r="I89" s="63"/>
      <c r="J89" s="63"/>
      <c r="K89" s="31"/>
      <c r="L89" s="31"/>
    </row>
  </sheetData>
  <mergeCells count="10">
    <mergeCell ref="B56:G56"/>
    <mergeCell ref="B67:G67"/>
    <mergeCell ref="B75:G75"/>
    <mergeCell ref="B2:J2"/>
    <mergeCell ref="B3:J3"/>
    <mergeCell ref="B4:J4"/>
    <mergeCell ref="B5:J5"/>
    <mergeCell ref="I7:J7"/>
    <mergeCell ref="C7:D7"/>
    <mergeCell ref="E7:H7"/>
  </mergeCells>
  <pageMargins left="0.7" right="0.7" top="0.75" bottom="0.75" header="0.3" footer="0.3"/>
  <pageSetup paperSize="9" scale="74" orientation="landscape" r:id="rId1"/>
  <rowBreaks count="1" manualBreakCount="1">
    <brk id="7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1"/>
  <sheetViews>
    <sheetView tabSelected="1" workbookViewId="0">
      <pane ySplit="7" topLeftCell="A8" activePane="bottomLeft" state="frozen"/>
      <selection activeCell="A6" sqref="A6"/>
      <selection pane="bottomLeft" activeCell="U35" sqref="U35"/>
    </sheetView>
  </sheetViews>
  <sheetFormatPr baseColWidth="10" defaultRowHeight="12" x14ac:dyDescent="0.25"/>
  <cols>
    <col min="1" max="1" width="16" style="99" customWidth="1"/>
    <col min="2" max="2" width="8.85546875" style="1" bestFit="1" customWidth="1"/>
    <col min="3" max="5" width="8.85546875" style="1" customWidth="1"/>
    <col min="6" max="6" width="10.5703125" style="1" customWidth="1"/>
    <col min="7" max="7" width="10.140625" style="1" bestFit="1" customWidth="1"/>
    <col min="8" max="8" width="10.140625" style="1" customWidth="1"/>
    <col min="9" max="12" width="11.42578125" style="1" customWidth="1"/>
    <col min="13" max="13" width="8.85546875" style="1" bestFit="1" customWidth="1"/>
    <col min="14" max="14" width="11" style="1" customWidth="1"/>
    <col min="15" max="17" width="8.85546875" style="1" customWidth="1"/>
    <col min="18" max="18" width="10.85546875" style="1" bestFit="1" customWidth="1"/>
    <col min="19" max="19" width="10.140625" style="1" bestFit="1" customWidth="1"/>
    <col min="20" max="20" width="11.42578125" style="1"/>
    <col min="21" max="24" width="11.42578125" style="1" customWidth="1"/>
    <col min="25" max="25" width="11.42578125" style="98"/>
    <col min="26" max="16384" width="11.42578125" style="1"/>
  </cols>
  <sheetData>
    <row r="1" spans="1:25" ht="15" customHeight="1" x14ac:dyDescent="0.25"/>
    <row r="2" spans="1:25" s="2" customFormat="1" ht="12" customHeight="1" x14ac:dyDescent="0.25">
      <c r="A2" s="102"/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Y2" s="101"/>
    </row>
    <row r="3" spans="1:25" x14ac:dyDescent="0.25">
      <c r="B3" s="96" t="s">
        <v>45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25" ht="12" customHeight="1" x14ac:dyDescent="0.25">
      <c r="B4" s="96" t="s">
        <v>44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25" ht="12" customHeight="1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25" ht="13.5" customHeight="1" x14ac:dyDescent="0.25">
      <c r="B6" s="4"/>
      <c r="C6" s="95" t="s">
        <v>1</v>
      </c>
      <c r="D6" s="95"/>
      <c r="E6" s="95"/>
      <c r="F6" s="95"/>
      <c r="G6" s="95"/>
      <c r="H6" s="95" t="s">
        <v>2</v>
      </c>
      <c r="I6" s="95"/>
      <c r="J6" s="95"/>
      <c r="K6" s="95"/>
      <c r="L6" s="95"/>
      <c r="M6" s="95"/>
      <c r="N6" s="95" t="s">
        <v>3</v>
      </c>
      <c r="O6" s="95"/>
      <c r="P6" s="95"/>
      <c r="Q6" s="95"/>
      <c r="R6" s="95"/>
      <c r="S6" s="95"/>
    </row>
    <row r="7" spans="1:25" ht="36" x14ac:dyDescent="0.25">
      <c r="B7" s="5" t="s">
        <v>32</v>
      </c>
      <c r="C7" s="5" t="s">
        <v>26</v>
      </c>
      <c r="D7" s="5" t="s">
        <v>42</v>
      </c>
      <c r="E7" s="5" t="s">
        <v>26</v>
      </c>
      <c r="F7" s="5" t="s">
        <v>41</v>
      </c>
      <c r="G7" s="5" t="s">
        <v>40</v>
      </c>
      <c r="H7" s="5" t="s">
        <v>32</v>
      </c>
      <c r="I7" s="5" t="s">
        <v>28</v>
      </c>
      <c r="J7" s="5" t="s">
        <v>42</v>
      </c>
      <c r="K7" s="5" t="s">
        <v>43</v>
      </c>
      <c r="L7" s="6">
        <v>0.2</v>
      </c>
      <c r="M7" s="5" t="s">
        <v>29</v>
      </c>
      <c r="N7" s="5" t="s">
        <v>32</v>
      </c>
      <c r="O7" s="5" t="s">
        <v>26</v>
      </c>
      <c r="P7" s="5" t="s">
        <v>42</v>
      </c>
      <c r="Q7" s="5" t="s">
        <v>26</v>
      </c>
      <c r="R7" s="5" t="s">
        <v>41</v>
      </c>
      <c r="S7" s="5" t="s">
        <v>40</v>
      </c>
    </row>
    <row r="8" spans="1:25" ht="14.25" customHeight="1" x14ac:dyDescent="0.25">
      <c r="B8" s="7">
        <v>2</v>
      </c>
      <c r="C8" s="8">
        <v>300000</v>
      </c>
      <c r="D8" s="8">
        <f>+C8*1.13%</f>
        <v>3390</v>
      </c>
      <c r="E8" s="8">
        <f>+C8+D8</f>
        <v>303390</v>
      </c>
      <c r="F8" s="9" t="s">
        <v>6</v>
      </c>
      <c r="G8" s="9" t="s">
        <v>6</v>
      </c>
      <c r="H8" s="9" t="s">
        <v>6</v>
      </c>
      <c r="I8" s="9" t="s">
        <v>6</v>
      </c>
      <c r="J8" s="9"/>
      <c r="K8" s="9"/>
      <c r="L8" s="9" t="s">
        <v>6</v>
      </c>
      <c r="M8" s="9" t="s">
        <v>6</v>
      </c>
      <c r="N8" s="9" t="s">
        <v>6</v>
      </c>
      <c r="O8" s="9" t="s">
        <v>6</v>
      </c>
      <c r="P8" s="9"/>
      <c r="Q8" s="9"/>
      <c r="R8" s="9" t="s">
        <v>6</v>
      </c>
      <c r="S8" s="9" t="s">
        <v>6</v>
      </c>
    </row>
    <row r="9" spans="1:25" ht="14.25" customHeight="1" x14ac:dyDescent="0.25">
      <c r="B9" s="7">
        <v>3</v>
      </c>
      <c r="C9" s="8">
        <v>312000</v>
      </c>
      <c r="D9" s="8">
        <f>+C9*1.13%</f>
        <v>3525.6</v>
      </c>
      <c r="E9" s="8">
        <f>+C9+D9</f>
        <v>315525.59999999998</v>
      </c>
      <c r="F9" s="9" t="s">
        <v>6</v>
      </c>
      <c r="G9" s="9" t="s">
        <v>6</v>
      </c>
      <c r="H9" s="9" t="s">
        <v>6</v>
      </c>
      <c r="I9" s="9" t="s">
        <v>6</v>
      </c>
      <c r="J9" s="9"/>
      <c r="K9" s="9"/>
      <c r="L9" s="9" t="s">
        <v>6</v>
      </c>
      <c r="M9" s="9" t="s">
        <v>6</v>
      </c>
      <c r="N9" s="9" t="s">
        <v>6</v>
      </c>
      <c r="O9" s="9" t="s">
        <v>6</v>
      </c>
      <c r="P9" s="9"/>
      <c r="Q9" s="9"/>
      <c r="R9" s="9" t="s">
        <v>6</v>
      </c>
      <c r="S9" s="9" t="s">
        <v>6</v>
      </c>
    </row>
    <row r="10" spans="1:25" ht="14.25" customHeight="1" x14ac:dyDescent="0.25">
      <c r="B10" s="7">
        <v>4</v>
      </c>
      <c r="C10" s="8">
        <v>324480</v>
      </c>
      <c r="D10" s="8">
        <f>+C10*1.13%</f>
        <v>3666.6239999999998</v>
      </c>
      <c r="E10" s="8">
        <f>+C10+D10</f>
        <v>328146.62400000001</v>
      </c>
      <c r="F10" s="9" t="s">
        <v>6</v>
      </c>
      <c r="G10" s="9" t="s">
        <v>6</v>
      </c>
      <c r="H10" s="9" t="s">
        <v>6</v>
      </c>
      <c r="I10" s="9" t="s">
        <v>6</v>
      </c>
      <c r="J10" s="9"/>
      <c r="K10" s="9"/>
      <c r="L10" s="9" t="s">
        <v>6</v>
      </c>
      <c r="M10" s="9" t="s">
        <v>6</v>
      </c>
      <c r="N10" s="9" t="s">
        <v>6</v>
      </c>
      <c r="O10" s="9" t="s">
        <v>6</v>
      </c>
      <c r="P10" s="9"/>
      <c r="Q10" s="9"/>
      <c r="R10" s="9" t="s">
        <v>6</v>
      </c>
      <c r="S10" s="9" t="s">
        <v>6</v>
      </c>
    </row>
    <row r="11" spans="1:25" ht="14.25" customHeight="1" x14ac:dyDescent="0.25">
      <c r="B11" s="7">
        <v>5</v>
      </c>
      <c r="C11" s="8">
        <v>337459.20000000001</v>
      </c>
      <c r="D11" s="8">
        <f>+C11*1.13%</f>
        <v>3813.2889599999999</v>
      </c>
      <c r="E11" s="8">
        <f>+C11+D11</f>
        <v>341272.48895999999</v>
      </c>
      <c r="F11" s="9" t="s">
        <v>6</v>
      </c>
      <c r="G11" s="9" t="s">
        <v>6</v>
      </c>
      <c r="H11" s="9" t="s">
        <v>6</v>
      </c>
      <c r="I11" s="9" t="s">
        <v>6</v>
      </c>
      <c r="J11" s="9"/>
      <c r="K11" s="9"/>
      <c r="L11" s="9" t="s">
        <v>6</v>
      </c>
      <c r="M11" s="9" t="s">
        <v>6</v>
      </c>
      <c r="N11" s="9" t="s">
        <v>6</v>
      </c>
      <c r="O11" s="9" t="s">
        <v>6</v>
      </c>
      <c r="P11" s="9"/>
      <c r="Q11" s="9"/>
      <c r="R11" s="9" t="s">
        <v>6</v>
      </c>
      <c r="S11" s="9" t="s">
        <v>6</v>
      </c>
    </row>
    <row r="12" spans="1:25" ht="14.25" customHeight="1" x14ac:dyDescent="0.25">
      <c r="B12" s="7">
        <v>6</v>
      </c>
      <c r="C12" s="8">
        <v>350957.56800000003</v>
      </c>
      <c r="D12" s="8">
        <f>+C12*1.13%</f>
        <v>3965.8205183999999</v>
      </c>
      <c r="E12" s="8">
        <f>+C12+D12</f>
        <v>354923.38851840002</v>
      </c>
      <c r="F12" s="9" t="s">
        <v>6</v>
      </c>
      <c r="G12" s="9" t="s">
        <v>6</v>
      </c>
      <c r="H12" s="9" t="s">
        <v>6</v>
      </c>
      <c r="I12" s="9" t="s">
        <v>6</v>
      </c>
      <c r="J12" s="9"/>
      <c r="K12" s="9"/>
      <c r="L12" s="9" t="s">
        <v>6</v>
      </c>
      <c r="M12" s="9" t="s">
        <v>6</v>
      </c>
      <c r="N12" s="9" t="s">
        <v>6</v>
      </c>
      <c r="O12" s="9" t="s">
        <v>6</v>
      </c>
      <c r="P12" s="9"/>
      <c r="Q12" s="9"/>
      <c r="R12" s="9" t="s">
        <v>6</v>
      </c>
      <c r="S12" s="9" t="s">
        <v>6</v>
      </c>
    </row>
    <row r="13" spans="1:25" ht="14.25" customHeight="1" x14ac:dyDescent="0.25">
      <c r="B13" s="7">
        <v>7</v>
      </c>
      <c r="C13" s="8">
        <v>368505.44640000002</v>
      </c>
      <c r="D13" s="8">
        <f>+C13*1.13%</f>
        <v>4164.1115443199997</v>
      </c>
      <c r="E13" s="8">
        <f>+C13+D13</f>
        <v>372669.55794432003</v>
      </c>
      <c r="F13" s="9" t="s">
        <v>6</v>
      </c>
      <c r="G13" s="9" t="s">
        <v>6</v>
      </c>
      <c r="H13" s="9" t="s">
        <v>6</v>
      </c>
      <c r="I13" s="9" t="s">
        <v>6</v>
      </c>
      <c r="J13" s="9"/>
      <c r="K13" s="9"/>
      <c r="L13" s="9" t="s">
        <v>6</v>
      </c>
      <c r="M13" s="9" t="s">
        <v>6</v>
      </c>
      <c r="N13" s="9" t="s">
        <v>6</v>
      </c>
      <c r="O13" s="9" t="s">
        <v>6</v>
      </c>
      <c r="P13" s="9"/>
      <c r="Q13" s="9"/>
      <c r="R13" s="9" t="s">
        <v>6</v>
      </c>
      <c r="S13" s="9" t="s">
        <v>6</v>
      </c>
    </row>
    <row r="14" spans="1:25" ht="14.25" customHeight="1" x14ac:dyDescent="0.25">
      <c r="B14" s="7">
        <v>8</v>
      </c>
      <c r="C14" s="8">
        <v>379560.60979200003</v>
      </c>
      <c r="D14" s="8">
        <f>+C14*1.13%</f>
        <v>4289.0348906496001</v>
      </c>
      <c r="E14" s="8">
        <f>+C14+D14</f>
        <v>383849.64468264964</v>
      </c>
      <c r="F14" s="9" t="s">
        <v>6</v>
      </c>
      <c r="G14" s="9" t="s">
        <v>6</v>
      </c>
      <c r="H14" s="10">
        <v>208</v>
      </c>
      <c r="I14" s="8">
        <v>379560.60979200003</v>
      </c>
      <c r="J14" s="8">
        <f>+I14*1.13%</f>
        <v>4289.0348906496001</v>
      </c>
      <c r="K14" s="8">
        <f>+I14+J14</f>
        <v>383849.64468264964</v>
      </c>
      <c r="L14" s="9" t="s">
        <v>6</v>
      </c>
      <c r="M14" s="8">
        <f>+K14</f>
        <v>383849.64468264964</v>
      </c>
      <c r="N14" s="9" t="s">
        <v>6</v>
      </c>
      <c r="O14" s="9" t="s">
        <v>6</v>
      </c>
      <c r="P14" s="9"/>
      <c r="Q14" s="9"/>
      <c r="R14" s="9" t="s">
        <v>6</v>
      </c>
      <c r="S14" s="9" t="s">
        <v>6</v>
      </c>
    </row>
    <row r="15" spans="1:25" ht="14.25" customHeight="1" x14ac:dyDescent="0.25">
      <c r="B15" s="7">
        <v>9</v>
      </c>
      <c r="C15" s="8">
        <v>394743.03418368002</v>
      </c>
      <c r="D15" s="8">
        <f>+C15*1.13%</f>
        <v>4460.5962862755841</v>
      </c>
      <c r="E15" s="8">
        <f>+C15+D15</f>
        <v>399203.63046995562</v>
      </c>
      <c r="F15" s="9" t="s">
        <v>6</v>
      </c>
      <c r="G15" s="9" t="s">
        <v>6</v>
      </c>
      <c r="H15" s="10">
        <v>210</v>
      </c>
      <c r="I15" s="8">
        <v>385000</v>
      </c>
      <c r="J15" s="8">
        <f>+I15*1.13%</f>
        <v>4350.5</v>
      </c>
      <c r="K15" s="8">
        <f>+I15+J15</f>
        <v>389350.5</v>
      </c>
      <c r="L15" s="12">
        <f>+K15*20%</f>
        <v>77870.100000000006</v>
      </c>
      <c r="M15" s="8">
        <f>+K15+L15</f>
        <v>467220.6</v>
      </c>
      <c r="N15" s="9" t="s">
        <v>6</v>
      </c>
      <c r="O15" s="9" t="s">
        <v>6</v>
      </c>
      <c r="P15" s="9"/>
      <c r="Q15" s="9"/>
      <c r="R15" s="9" t="s">
        <v>6</v>
      </c>
      <c r="S15" s="9" t="s">
        <v>6</v>
      </c>
    </row>
    <row r="16" spans="1:25" ht="14.25" customHeight="1" x14ac:dyDescent="0.25">
      <c r="B16" s="7">
        <v>10</v>
      </c>
      <c r="C16" s="8">
        <v>410532.75555102725</v>
      </c>
      <c r="D16" s="8">
        <f>+C16*1.13%</f>
        <v>4639.0201377266076</v>
      </c>
      <c r="E16" s="8">
        <f>+C16+D16</f>
        <v>415171.77568875387</v>
      </c>
      <c r="F16" s="9" t="s">
        <v>6</v>
      </c>
      <c r="G16" s="9" t="s">
        <v>6</v>
      </c>
      <c r="H16" s="10">
        <v>211</v>
      </c>
      <c r="I16" s="8">
        <v>403000</v>
      </c>
      <c r="J16" s="8">
        <f>+I16*1.13%</f>
        <v>4553.8999999999996</v>
      </c>
      <c r="K16" s="8">
        <f>+I16+J16</f>
        <v>407553.9</v>
      </c>
      <c r="L16" s="12">
        <f>+K16*20%</f>
        <v>81510.780000000013</v>
      </c>
      <c r="M16" s="8">
        <f>+K16+L16</f>
        <v>489064.68000000005</v>
      </c>
      <c r="N16" s="9" t="s">
        <v>6</v>
      </c>
      <c r="O16" s="9" t="s">
        <v>6</v>
      </c>
      <c r="P16" s="9"/>
      <c r="Q16" s="9"/>
      <c r="R16" s="9" t="s">
        <v>6</v>
      </c>
      <c r="S16" s="9" t="s">
        <v>6</v>
      </c>
    </row>
    <row r="17" spans="1:19" ht="14.25" customHeight="1" x14ac:dyDescent="0.25">
      <c r="B17" s="7">
        <v>11</v>
      </c>
      <c r="C17" s="8">
        <v>426954.06577306835</v>
      </c>
      <c r="D17" s="8">
        <f>+C17*1.13%</f>
        <v>4824.5809432356718</v>
      </c>
      <c r="E17" s="8">
        <f>+C17+D17</f>
        <v>431778.64671630401</v>
      </c>
      <c r="F17" s="9" t="s">
        <v>6</v>
      </c>
      <c r="G17" s="9" t="s">
        <v>6</v>
      </c>
      <c r="H17" s="10">
        <v>212</v>
      </c>
      <c r="I17" s="8">
        <v>423000</v>
      </c>
      <c r="J17" s="8">
        <f>+I17*1.13%</f>
        <v>4779.8999999999996</v>
      </c>
      <c r="K17" s="8">
        <f>+I17+J17</f>
        <v>427779.9</v>
      </c>
      <c r="L17" s="12">
        <f>+K17*20%</f>
        <v>85555.98000000001</v>
      </c>
      <c r="M17" s="8">
        <f>+K17+L17</f>
        <v>513335.88</v>
      </c>
      <c r="N17" s="9" t="s">
        <v>6</v>
      </c>
      <c r="O17" s="9" t="s">
        <v>6</v>
      </c>
      <c r="P17" s="9"/>
      <c r="Q17" s="9"/>
      <c r="R17" s="9" t="s">
        <v>6</v>
      </c>
      <c r="S17" s="9" t="s">
        <v>6</v>
      </c>
    </row>
    <row r="18" spans="1:19" ht="14.25" customHeight="1" x14ac:dyDescent="0.25">
      <c r="B18" s="7">
        <v>12</v>
      </c>
      <c r="C18" s="8">
        <v>448301.76906172174</v>
      </c>
      <c r="D18" s="8">
        <f>+C18*1.13%</f>
        <v>5065.8099903974553</v>
      </c>
      <c r="E18" s="8">
        <f>+C18+D18</f>
        <v>453367.57905211922</v>
      </c>
      <c r="F18" s="9" t="s">
        <v>6</v>
      </c>
      <c r="G18" s="9" t="s">
        <v>6</v>
      </c>
      <c r="H18" s="10">
        <v>213</v>
      </c>
      <c r="I18" s="8">
        <v>444000</v>
      </c>
      <c r="J18" s="8">
        <f>+I18*1.13%</f>
        <v>5017.2</v>
      </c>
      <c r="K18" s="8">
        <f>+I18+J18</f>
        <v>449017.2</v>
      </c>
      <c r="L18" s="12">
        <f>+K18*20%</f>
        <v>89803.44</v>
      </c>
      <c r="M18" s="8">
        <f>+K18+L18</f>
        <v>538820.64</v>
      </c>
      <c r="N18" s="9" t="s">
        <v>6</v>
      </c>
      <c r="O18" s="9" t="s">
        <v>6</v>
      </c>
      <c r="P18" s="9"/>
      <c r="Q18" s="9"/>
      <c r="R18" s="9" t="s">
        <v>6</v>
      </c>
      <c r="S18" s="9" t="s">
        <v>6</v>
      </c>
    </row>
    <row r="19" spans="1:19" ht="14.25" customHeight="1" x14ac:dyDescent="0.25">
      <c r="B19" s="7">
        <v>13</v>
      </c>
      <c r="C19" s="8">
        <v>470716.85751480784</v>
      </c>
      <c r="D19" s="8">
        <f>+C19*1.13%</f>
        <v>5319.1004899173286</v>
      </c>
      <c r="E19" s="8">
        <f>+C19+D19</f>
        <v>476035.95800472517</v>
      </c>
      <c r="F19" s="9" t="s">
        <v>6</v>
      </c>
      <c r="G19" s="9" t="s">
        <v>6</v>
      </c>
      <c r="H19" s="10">
        <v>214</v>
      </c>
      <c r="I19" s="8">
        <v>466000</v>
      </c>
      <c r="J19" s="8">
        <f>+I19*1.13%</f>
        <v>5265.7999999999993</v>
      </c>
      <c r="K19" s="8">
        <f>+I19+J19</f>
        <v>471265.8</v>
      </c>
      <c r="L19" s="12">
        <f>+K19*20%</f>
        <v>94253.16</v>
      </c>
      <c r="M19" s="8">
        <f>+K19+L19</f>
        <v>565518.96</v>
      </c>
      <c r="N19" s="9" t="s">
        <v>6</v>
      </c>
      <c r="O19" s="9" t="s">
        <v>6</v>
      </c>
      <c r="P19" s="9"/>
      <c r="Q19" s="9"/>
      <c r="R19" s="9" t="s">
        <v>6</v>
      </c>
      <c r="S19" s="9" t="s">
        <v>6</v>
      </c>
    </row>
    <row r="20" spans="1:19" ht="14.25" customHeight="1" x14ac:dyDescent="0.25">
      <c r="B20" s="7">
        <v>14</v>
      </c>
      <c r="C20" s="8">
        <v>494252.70039054821</v>
      </c>
      <c r="D20" s="8">
        <f>+C20*1.13%</f>
        <v>5585.055514413194</v>
      </c>
      <c r="E20" s="8">
        <f>+C20+D20</f>
        <v>499837.75590496138</v>
      </c>
      <c r="F20" s="9" t="s">
        <v>6</v>
      </c>
      <c r="G20" s="9" t="s">
        <v>6</v>
      </c>
      <c r="H20" s="10">
        <v>215</v>
      </c>
      <c r="I20" s="8">
        <v>490000</v>
      </c>
      <c r="J20" s="8">
        <f>+I20*1.13%</f>
        <v>5537</v>
      </c>
      <c r="K20" s="8">
        <f>+I20+J20</f>
        <v>495537</v>
      </c>
      <c r="L20" s="12">
        <f>+K20*20%</f>
        <v>99107.400000000009</v>
      </c>
      <c r="M20" s="8">
        <f>+K20+L20</f>
        <v>594644.4</v>
      </c>
      <c r="N20" s="9" t="s">
        <v>6</v>
      </c>
      <c r="O20" s="9" t="s">
        <v>6</v>
      </c>
      <c r="P20" s="9"/>
      <c r="Q20" s="9"/>
      <c r="R20" s="9" t="s">
        <v>6</v>
      </c>
      <c r="S20" s="9" t="s">
        <v>6</v>
      </c>
    </row>
    <row r="21" spans="1:19" ht="14.25" customHeight="1" x14ac:dyDescent="0.25">
      <c r="B21" s="7">
        <v>15</v>
      </c>
      <c r="C21" s="8">
        <v>518965.33541007561</v>
      </c>
      <c r="D21" s="8">
        <f>+C21*1.13%</f>
        <v>5864.3082901338539</v>
      </c>
      <c r="E21" s="8">
        <f>+C21+D21</f>
        <v>524829.64370020945</v>
      </c>
      <c r="F21" s="9" t="s">
        <v>6</v>
      </c>
      <c r="G21" s="9" t="s">
        <v>6</v>
      </c>
      <c r="H21" s="10">
        <v>216</v>
      </c>
      <c r="I21" s="8">
        <v>514000</v>
      </c>
      <c r="J21" s="8">
        <f>+I21*1.13%</f>
        <v>5808.2</v>
      </c>
      <c r="K21" s="8">
        <f>+I21+J21</f>
        <v>519808.2</v>
      </c>
      <c r="L21" s="12">
        <f>+K21*20%</f>
        <v>103961.64000000001</v>
      </c>
      <c r="M21" s="8">
        <f>+K21+L21</f>
        <v>623769.84000000008</v>
      </c>
      <c r="N21" s="9" t="s">
        <v>6</v>
      </c>
      <c r="O21" s="9" t="s">
        <v>6</v>
      </c>
      <c r="P21" s="9"/>
      <c r="Q21" s="9"/>
      <c r="R21" s="9" t="s">
        <v>6</v>
      </c>
      <c r="S21" s="9" t="s">
        <v>6</v>
      </c>
    </row>
    <row r="22" spans="1:19" ht="14.25" customHeight="1" x14ac:dyDescent="0.25">
      <c r="B22" s="7">
        <v>16</v>
      </c>
      <c r="C22" s="8">
        <v>544913.60218057944</v>
      </c>
      <c r="D22" s="8">
        <f>+C22*1.13%</f>
        <v>6157.5237046405473</v>
      </c>
      <c r="E22" s="8">
        <f>+C22+D22</f>
        <v>551071.12588522001</v>
      </c>
      <c r="F22" s="9" t="s">
        <v>6</v>
      </c>
      <c r="G22" s="9" t="s">
        <v>6</v>
      </c>
      <c r="H22" s="10">
        <v>217</v>
      </c>
      <c r="I22" s="8">
        <v>540000</v>
      </c>
      <c r="J22" s="8">
        <f>+I22*1.13%</f>
        <v>6102</v>
      </c>
      <c r="K22" s="8">
        <f>+I22+J22</f>
        <v>546102</v>
      </c>
      <c r="L22" s="12">
        <f>+K22*20%</f>
        <v>109220.40000000001</v>
      </c>
      <c r="M22" s="8">
        <f>+K22+L22</f>
        <v>655322.4</v>
      </c>
      <c r="N22" s="9" t="s">
        <v>6</v>
      </c>
      <c r="O22" s="9" t="s">
        <v>6</v>
      </c>
      <c r="P22" s="9"/>
      <c r="Q22" s="9"/>
      <c r="R22" s="9" t="s">
        <v>6</v>
      </c>
      <c r="S22" s="9" t="s">
        <v>6</v>
      </c>
    </row>
    <row r="23" spans="1:19" ht="14.25" customHeight="1" x14ac:dyDescent="0.25">
      <c r="B23" s="7">
        <v>17</v>
      </c>
      <c r="C23" s="8">
        <v>572159.28228960838</v>
      </c>
      <c r="D23" s="8">
        <f>+C23*1.13%</f>
        <v>6465.399889872574</v>
      </c>
      <c r="E23" s="8">
        <f>+C23+D23</f>
        <v>578624.68217948091</v>
      </c>
      <c r="F23" s="9" t="s">
        <v>6</v>
      </c>
      <c r="G23" s="9" t="s">
        <v>6</v>
      </c>
      <c r="H23" s="10">
        <v>218</v>
      </c>
      <c r="I23" s="8">
        <v>567000</v>
      </c>
      <c r="J23" s="8">
        <f>+I23*1.13%</f>
        <v>6407.0999999999995</v>
      </c>
      <c r="K23" s="8">
        <f>+I23+J23</f>
        <v>573407.1</v>
      </c>
      <c r="L23" s="12">
        <f>+K23*20%</f>
        <v>114681.42</v>
      </c>
      <c r="M23" s="8">
        <f>+K23+L23</f>
        <v>688088.52</v>
      </c>
      <c r="N23" s="7">
        <v>100</v>
      </c>
      <c r="O23" s="8">
        <v>508159</v>
      </c>
      <c r="P23" s="8">
        <f>+O23*1.13%</f>
        <v>5742.1966999999995</v>
      </c>
      <c r="Q23" s="8">
        <f>+O23+P23</f>
        <v>513901.19669999997</v>
      </c>
      <c r="R23" s="9" t="s">
        <v>6</v>
      </c>
      <c r="S23" s="9" t="s">
        <v>6</v>
      </c>
    </row>
    <row r="24" spans="1:19" ht="14.25" customHeight="1" x14ac:dyDescent="0.25">
      <c r="B24" s="7">
        <v>18</v>
      </c>
      <c r="C24" s="8">
        <v>600767.2464040888</v>
      </c>
      <c r="D24" s="8">
        <f>+C24*1.13%</f>
        <v>6788.6698843662034</v>
      </c>
      <c r="E24" s="8">
        <f>+C24+D24</f>
        <v>607555.91628845502</v>
      </c>
      <c r="F24" s="9" t="s">
        <v>6</v>
      </c>
      <c r="G24" s="9" t="s">
        <v>6</v>
      </c>
      <c r="H24" s="10">
        <v>219</v>
      </c>
      <c r="I24" s="8">
        <v>595000</v>
      </c>
      <c r="J24" s="8">
        <f>+I24*1.13%</f>
        <v>6723.5</v>
      </c>
      <c r="K24" s="8">
        <f>+I24+J24</f>
        <v>601723.5</v>
      </c>
      <c r="L24" s="12">
        <f>+K24*20%</f>
        <v>120344.70000000001</v>
      </c>
      <c r="M24" s="8">
        <f>+K24+L24</f>
        <v>722068.2</v>
      </c>
      <c r="N24" s="7">
        <v>101</v>
      </c>
      <c r="O24" s="8">
        <v>518322.18</v>
      </c>
      <c r="P24" s="8">
        <f>+O24*1.13%</f>
        <v>5857.040634</v>
      </c>
      <c r="Q24" s="8">
        <f>+O24+P24</f>
        <v>524179.22063399997</v>
      </c>
      <c r="R24" s="9" t="s">
        <v>6</v>
      </c>
      <c r="S24" s="9" t="s">
        <v>6</v>
      </c>
    </row>
    <row r="25" spans="1:19" ht="14.25" customHeight="1" x14ac:dyDescent="0.25">
      <c r="B25" s="7">
        <v>19</v>
      </c>
      <c r="C25" s="8">
        <v>630805.6087242933</v>
      </c>
      <c r="D25" s="8">
        <f>+C25*1.13%</f>
        <v>7128.1033785845138</v>
      </c>
      <c r="E25" s="8">
        <f>+C25+D25</f>
        <v>637933.71210287779</v>
      </c>
      <c r="F25" s="9" t="s">
        <v>6</v>
      </c>
      <c r="G25" s="9" t="s">
        <v>6</v>
      </c>
      <c r="H25" s="10">
        <v>220</v>
      </c>
      <c r="I25" s="8">
        <v>625000</v>
      </c>
      <c r="J25" s="8">
        <f>+I25*1.13%</f>
        <v>7062.5</v>
      </c>
      <c r="K25" s="8">
        <f>+I25+J25</f>
        <v>632062.5</v>
      </c>
      <c r="L25" s="12">
        <f>+K25*20%</f>
        <v>126412.5</v>
      </c>
      <c r="M25" s="8">
        <f>+K25+L25</f>
        <v>758475</v>
      </c>
      <c r="N25" s="7">
        <v>102</v>
      </c>
      <c r="O25" s="8">
        <v>533871.84539999999</v>
      </c>
      <c r="P25" s="8">
        <f>+O25*1.13%</f>
        <v>6032.7518530199995</v>
      </c>
      <c r="Q25" s="8">
        <f>+O25+P25</f>
        <v>539904.59725302004</v>
      </c>
      <c r="R25" s="9" t="s">
        <v>6</v>
      </c>
      <c r="S25" s="9" t="s">
        <v>6</v>
      </c>
    </row>
    <row r="26" spans="1:19" ht="14.25" customHeight="1" x14ac:dyDescent="0.25">
      <c r="B26" s="7">
        <v>20</v>
      </c>
      <c r="C26" s="8">
        <v>662345.88916050794</v>
      </c>
      <c r="D26" s="8">
        <f>+C26*1.13%</f>
        <v>7484.5085475137394</v>
      </c>
      <c r="E26" s="8">
        <f>+C26+D26</f>
        <v>669830.39770802169</v>
      </c>
      <c r="F26" s="9" t="s">
        <v>6</v>
      </c>
      <c r="G26" s="9" t="s">
        <v>6</v>
      </c>
      <c r="H26" s="10">
        <v>221</v>
      </c>
      <c r="I26" s="8">
        <v>657000</v>
      </c>
      <c r="J26" s="8">
        <f>+I26*1.13%</f>
        <v>7424.0999999999995</v>
      </c>
      <c r="K26" s="8">
        <f>+I26+J26</f>
        <v>664424.1</v>
      </c>
      <c r="L26" s="12">
        <f>+K26*20%</f>
        <v>132884.82</v>
      </c>
      <c r="M26" s="8">
        <f>+K26+L26</f>
        <v>797308.91999999993</v>
      </c>
      <c r="N26" s="7">
        <v>103</v>
      </c>
      <c r="O26" s="8">
        <v>544549.28230800002</v>
      </c>
      <c r="P26" s="8">
        <f>+O26*1.13%</f>
        <v>6153.4068900803995</v>
      </c>
      <c r="Q26" s="8">
        <f>+O26+P26</f>
        <v>550702.68919808045</v>
      </c>
      <c r="R26" s="9" t="s">
        <v>6</v>
      </c>
      <c r="S26" s="9" t="s">
        <v>6</v>
      </c>
    </row>
    <row r="27" spans="1:19" ht="14.25" customHeight="1" x14ac:dyDescent="0.25">
      <c r="B27" s="7">
        <v>21</v>
      </c>
      <c r="C27" s="8">
        <v>695463.18361853331</v>
      </c>
      <c r="D27" s="8">
        <f>+C27*1.13%</f>
        <v>7858.7339748894256</v>
      </c>
      <c r="E27" s="8">
        <f>+C27+D27</f>
        <v>703321.9175934227</v>
      </c>
      <c r="F27" s="9" t="s">
        <v>6</v>
      </c>
      <c r="G27" s="9" t="s">
        <v>6</v>
      </c>
      <c r="H27" s="10">
        <v>222</v>
      </c>
      <c r="I27" s="8">
        <v>689000</v>
      </c>
      <c r="J27" s="8">
        <f>+I27*1.13%</f>
        <v>7785.7</v>
      </c>
      <c r="K27" s="8">
        <f>+I27+J27</f>
        <v>696785.7</v>
      </c>
      <c r="L27" s="12">
        <f>+K27*20%</f>
        <v>139357.13999999998</v>
      </c>
      <c r="M27" s="8">
        <f>+K27+L27</f>
        <v>836142.84</v>
      </c>
      <c r="N27" s="7">
        <v>104</v>
      </c>
      <c r="O27" s="8">
        <v>566331.25360032008</v>
      </c>
      <c r="P27" s="8">
        <f>+O27*1.13%</f>
        <v>6399.5431656836163</v>
      </c>
      <c r="Q27" s="8">
        <f>+O27+P27</f>
        <v>572730.79676600371</v>
      </c>
      <c r="R27" s="9" t="s">
        <v>6</v>
      </c>
      <c r="S27" s="9" t="s">
        <v>6</v>
      </c>
    </row>
    <row r="28" spans="1:19" ht="14.25" customHeight="1" x14ac:dyDescent="0.25">
      <c r="B28" s="7">
        <v>22</v>
      </c>
      <c r="C28" s="8">
        <v>730236.34279945993</v>
      </c>
      <c r="D28" s="8">
        <f>+C28*1.13%</f>
        <v>8251.6706736338965</v>
      </c>
      <c r="E28" s="8">
        <f>+C28+D28</f>
        <v>738488.01347309386</v>
      </c>
      <c r="F28" s="9" t="s">
        <v>6</v>
      </c>
      <c r="G28" s="9" t="s">
        <v>6</v>
      </c>
      <c r="H28" s="10">
        <v>223</v>
      </c>
      <c r="I28" s="8">
        <v>724000</v>
      </c>
      <c r="J28" s="8">
        <f>+I28*1.13%</f>
        <v>8181.2</v>
      </c>
      <c r="K28" s="8">
        <f>+I28+J28</f>
        <v>732181.2</v>
      </c>
      <c r="L28" s="12">
        <f>+K28*20%</f>
        <v>146436.24</v>
      </c>
      <c r="M28" s="8">
        <f>+K28+L28</f>
        <v>878617.44</v>
      </c>
      <c r="N28" s="7">
        <v>105</v>
      </c>
      <c r="O28" s="8">
        <v>580000</v>
      </c>
      <c r="P28" s="8">
        <f>+O28*1.13%</f>
        <v>6554</v>
      </c>
      <c r="Q28" s="8">
        <f>+O28+P28</f>
        <v>586554</v>
      </c>
      <c r="R28" s="9" t="s">
        <v>6</v>
      </c>
      <c r="S28" s="9" t="s">
        <v>6</v>
      </c>
    </row>
    <row r="29" spans="1:19" ht="14.25" customHeight="1" x14ac:dyDescent="0.25">
      <c r="B29" s="7">
        <v>23</v>
      </c>
      <c r="C29" s="8">
        <v>766748.15993943298</v>
      </c>
      <c r="D29" s="8">
        <f>+C29*1.13%</f>
        <v>8664.2542073155928</v>
      </c>
      <c r="E29" s="8">
        <f>+C29+D29</f>
        <v>775412.4141467486</v>
      </c>
      <c r="F29" s="9" t="s">
        <v>6</v>
      </c>
      <c r="G29" s="9" t="s">
        <v>6</v>
      </c>
      <c r="H29" s="10">
        <v>224</v>
      </c>
      <c r="I29" s="8">
        <v>768000</v>
      </c>
      <c r="J29" s="8">
        <f>+I29*1.13%</f>
        <v>8678.4</v>
      </c>
      <c r="K29" s="8">
        <f>+I29+J29</f>
        <v>776678.40000000002</v>
      </c>
      <c r="L29" s="12">
        <f>+K29*20%</f>
        <v>155335.68000000002</v>
      </c>
      <c r="M29" s="8">
        <f>+K29+L29</f>
        <v>932014.08000000007</v>
      </c>
      <c r="N29" s="7">
        <v>106</v>
      </c>
      <c r="O29" s="8">
        <v>632200</v>
      </c>
      <c r="P29" s="8">
        <f>+O29*1.13%</f>
        <v>7143.86</v>
      </c>
      <c r="Q29" s="8">
        <f>+O29+P29</f>
        <v>639343.86</v>
      </c>
      <c r="R29" s="9" t="s">
        <v>6</v>
      </c>
      <c r="S29" s="9" t="s">
        <v>6</v>
      </c>
    </row>
    <row r="30" spans="1:19" ht="14.25" customHeight="1" x14ac:dyDescent="0.25">
      <c r="A30" s="100">
        <v>0.2</v>
      </c>
      <c r="B30" s="7">
        <v>24</v>
      </c>
      <c r="C30" s="8">
        <v>812753.04953579896</v>
      </c>
      <c r="D30" s="8">
        <f>+C30*1.13%</f>
        <v>9184.1094597545271</v>
      </c>
      <c r="E30" s="8">
        <f>+C30+D30</f>
        <v>821937.1589955535</v>
      </c>
      <c r="F30" s="13">
        <f>(V30*$A$30)+E30</f>
        <v>821937.1589955535</v>
      </c>
      <c r="G30" s="13">
        <f>(V30*A32)+E30</f>
        <v>821937.1589955535</v>
      </c>
      <c r="H30" s="10">
        <v>225</v>
      </c>
      <c r="I30" s="8">
        <v>814000</v>
      </c>
      <c r="J30" s="8">
        <f>+I30*1.13%</f>
        <v>9198.1999999999989</v>
      </c>
      <c r="K30" s="8">
        <f>+I30+J30</f>
        <v>823198.2</v>
      </c>
      <c r="L30" s="12">
        <f>+K30*20%</f>
        <v>164639.64000000001</v>
      </c>
      <c r="M30" s="8">
        <f>+K30+L30</f>
        <v>987837.84</v>
      </c>
      <c r="N30" s="7">
        <v>107</v>
      </c>
      <c r="O30" s="8">
        <v>695420</v>
      </c>
      <c r="P30" s="8">
        <f>+O30*1.13%</f>
        <v>7858.2459999999992</v>
      </c>
      <c r="Q30" s="8">
        <f>+O30+P30</f>
        <v>703278.24600000004</v>
      </c>
      <c r="R30" s="9" t="s">
        <v>6</v>
      </c>
      <c r="S30" s="9" t="s">
        <v>6</v>
      </c>
    </row>
    <row r="31" spans="1:19" ht="14.25" customHeight="1" x14ac:dyDescent="0.25">
      <c r="A31" s="100">
        <v>0.35</v>
      </c>
      <c r="B31" s="7">
        <v>25</v>
      </c>
      <c r="C31" s="8">
        <v>861518.2325079469</v>
      </c>
      <c r="D31" s="8">
        <f>+C31*1.13%</f>
        <v>9735.156027339799</v>
      </c>
      <c r="E31" s="8">
        <f>+C31+D31</f>
        <v>871253.38853528665</v>
      </c>
      <c r="F31" s="13">
        <f>(V31*$A$30)+E31</f>
        <v>871253.38853528665</v>
      </c>
      <c r="G31" s="9" t="s">
        <v>6</v>
      </c>
      <c r="H31" s="10">
        <v>226</v>
      </c>
      <c r="I31" s="8">
        <v>863000</v>
      </c>
      <c r="J31" s="8">
        <f>+I31*1.13%</f>
        <v>9751.9</v>
      </c>
      <c r="K31" s="8">
        <f>+I31+J31</f>
        <v>872751.9</v>
      </c>
      <c r="L31" s="12">
        <f>+K31*20%</f>
        <v>174550.38</v>
      </c>
      <c r="M31" s="8">
        <f>+K31+L31</f>
        <v>1047302.28</v>
      </c>
      <c r="N31" s="7">
        <v>108</v>
      </c>
      <c r="O31" s="8">
        <v>758007.8</v>
      </c>
      <c r="P31" s="8">
        <f>+O31*1.13%</f>
        <v>8565.4881399999995</v>
      </c>
      <c r="Q31" s="8">
        <f>+O31+P31</f>
        <v>766573.28814000008</v>
      </c>
      <c r="R31" s="9" t="s">
        <v>6</v>
      </c>
      <c r="S31" s="9" t="s">
        <v>6</v>
      </c>
    </row>
    <row r="32" spans="1:19" ht="14.25" customHeight="1" x14ac:dyDescent="0.25">
      <c r="A32" s="100">
        <v>0.65</v>
      </c>
      <c r="B32" s="7">
        <v>26</v>
      </c>
      <c r="C32" s="8">
        <v>913209.32645842375</v>
      </c>
      <c r="D32" s="8">
        <f>+C32*1.13%</f>
        <v>10319.265388980188</v>
      </c>
      <c r="E32" s="8">
        <f>+C32+D32</f>
        <v>923528.59184740391</v>
      </c>
      <c r="F32" s="13">
        <f>(V32*$A$30)+E32</f>
        <v>923528.59184740391</v>
      </c>
      <c r="G32" s="9" t="s">
        <v>6</v>
      </c>
      <c r="H32" s="10">
        <v>227</v>
      </c>
      <c r="I32" s="8">
        <v>914000</v>
      </c>
      <c r="J32" s="8">
        <f>+I32*1.13%</f>
        <v>10328.199999999999</v>
      </c>
      <c r="K32" s="8">
        <f>+I32+J32</f>
        <v>924328.2</v>
      </c>
      <c r="L32" s="12">
        <f>+K32*20%</f>
        <v>184865.64</v>
      </c>
      <c r="M32" s="8">
        <f>+K32+L32</f>
        <v>1109193.8399999999</v>
      </c>
      <c r="N32" s="7">
        <v>109</v>
      </c>
      <c r="O32" s="8">
        <v>818648.424</v>
      </c>
      <c r="P32" s="8">
        <f>+O32*1.13%</f>
        <v>9250.7271911999997</v>
      </c>
      <c r="Q32" s="8">
        <f>+O32+P32</f>
        <v>827899.15119120001</v>
      </c>
      <c r="R32" s="9" t="s">
        <v>6</v>
      </c>
      <c r="S32" s="9" t="s">
        <v>6</v>
      </c>
    </row>
    <row r="33" spans="2:19" ht="14.25" customHeight="1" x14ac:dyDescent="0.25">
      <c r="B33" s="7">
        <v>27</v>
      </c>
      <c r="C33" s="8">
        <v>968001.88604592916</v>
      </c>
      <c r="D33" s="8">
        <f>+C33*1.13%</f>
        <v>10938.421312318998</v>
      </c>
      <c r="E33" s="8">
        <f>+C33+D33</f>
        <v>978940.30735824816</v>
      </c>
      <c r="F33" s="13">
        <f>(V33*$A$30)+E33</f>
        <v>978940.30735824816</v>
      </c>
      <c r="G33" s="9" t="s">
        <v>6</v>
      </c>
      <c r="H33" s="10">
        <v>228</v>
      </c>
      <c r="I33" s="8">
        <v>970000</v>
      </c>
      <c r="J33" s="8">
        <f>+I33*1.13%</f>
        <v>10961</v>
      </c>
      <c r="K33" s="8">
        <f>+I33+J33</f>
        <v>980961</v>
      </c>
      <c r="L33" s="12">
        <f>+K33*20%</f>
        <v>196192.2</v>
      </c>
      <c r="M33" s="8">
        <f>+K33+L33</f>
        <v>1177153.2</v>
      </c>
      <c r="N33" s="7">
        <v>110</v>
      </c>
      <c r="O33" s="8">
        <v>892326.78215999994</v>
      </c>
      <c r="P33" s="8">
        <f>+O33*1.13%</f>
        <v>10083.292638407998</v>
      </c>
      <c r="Q33" s="8">
        <f>+O33+P33</f>
        <v>902410.07479840796</v>
      </c>
      <c r="R33" s="13">
        <f>(X33*A30)+Q33</f>
        <v>902410.07479840796</v>
      </c>
      <c r="S33" s="13">
        <f>(X33*A32)+Q33</f>
        <v>902410.07479840796</v>
      </c>
    </row>
    <row r="34" spans="2:19" ht="14.25" customHeight="1" x14ac:dyDescent="0.25">
      <c r="B34" s="7">
        <v>28</v>
      </c>
      <c r="C34" s="8">
        <v>1026081.9992086849</v>
      </c>
      <c r="D34" s="8">
        <f>+C34*1.13%</f>
        <v>11594.726591058139</v>
      </c>
      <c r="E34" s="8">
        <f>+C34+D34</f>
        <v>1037676.7257997431</v>
      </c>
      <c r="F34" s="13">
        <f>(V34*$A$30)+E34</f>
        <v>1037676.7257997431</v>
      </c>
      <c r="G34" s="13">
        <f>(V34*A32)+E34</f>
        <v>1037676.7257997431</v>
      </c>
      <c r="H34" s="9" t="s">
        <v>6</v>
      </c>
      <c r="I34" s="9" t="s">
        <v>6</v>
      </c>
      <c r="J34" s="9"/>
      <c r="K34" s="9" t="s">
        <v>6</v>
      </c>
      <c r="L34" s="9" t="s">
        <v>6</v>
      </c>
      <c r="M34" s="9" t="s">
        <v>6</v>
      </c>
      <c r="N34" s="7">
        <v>111</v>
      </c>
      <c r="O34" s="8">
        <v>972636.19255439995</v>
      </c>
      <c r="P34" s="8">
        <f>+O34*1.13%</f>
        <v>10990.788975864718</v>
      </c>
      <c r="Q34" s="8">
        <f>+O34+P34</f>
        <v>983626.98153026472</v>
      </c>
      <c r="R34" s="13">
        <f>(X34*A31)+Q34</f>
        <v>983626.98153026472</v>
      </c>
      <c r="S34" s="13">
        <f>(X34*A32)+Q34</f>
        <v>983626.98153026472</v>
      </c>
    </row>
    <row r="35" spans="2:19" ht="14.25" customHeight="1" x14ac:dyDescent="0.25">
      <c r="B35" s="7">
        <v>29</v>
      </c>
      <c r="C35" s="8">
        <v>1087646.9191612059</v>
      </c>
      <c r="D35" s="8">
        <f>+C35*1.13%</f>
        <v>12290.410186521625</v>
      </c>
      <c r="E35" s="8">
        <f>+C35+D35</f>
        <v>1099937.3293477276</v>
      </c>
      <c r="F35" s="13">
        <f>(V35*$A$31)+E35</f>
        <v>1099937.3293477276</v>
      </c>
      <c r="G35" s="9" t="s">
        <v>6</v>
      </c>
      <c r="H35" s="9" t="s">
        <v>6</v>
      </c>
      <c r="I35" s="9" t="s">
        <v>6</v>
      </c>
      <c r="J35" s="9"/>
      <c r="K35" s="9" t="s">
        <v>6</v>
      </c>
      <c r="L35" s="9" t="s">
        <v>6</v>
      </c>
      <c r="M35" s="9" t="s">
        <v>6</v>
      </c>
      <c r="N35" s="7">
        <v>112</v>
      </c>
      <c r="O35" s="8">
        <v>1060173.4498842959</v>
      </c>
      <c r="P35" s="8">
        <f>+O35*1.13%</f>
        <v>11979.959983692543</v>
      </c>
      <c r="Q35" s="8">
        <f>+O35+P35</f>
        <v>1072153.4098679884</v>
      </c>
      <c r="R35" s="13">
        <f>(X35*A31)+Q35</f>
        <v>1072153.4098679884</v>
      </c>
      <c r="S35" s="9" t="s">
        <v>6</v>
      </c>
    </row>
    <row r="36" spans="2:19" ht="14.25" customHeight="1" x14ac:dyDescent="0.25">
      <c r="B36" s="7">
        <v>30</v>
      </c>
      <c r="C36" s="8">
        <v>1152905.7343108782</v>
      </c>
      <c r="D36" s="8">
        <f>+C36*1.13%</f>
        <v>13027.834797712923</v>
      </c>
      <c r="E36" s="8">
        <f>+C36+D36</f>
        <v>1165933.5691085912</v>
      </c>
      <c r="F36" s="13">
        <f>(V36*$A$31)+E36</f>
        <v>1165933.5691085912</v>
      </c>
      <c r="G36" s="9" t="s">
        <v>6</v>
      </c>
      <c r="H36" s="9" t="s">
        <v>6</v>
      </c>
      <c r="I36" s="9" t="s">
        <v>6</v>
      </c>
      <c r="J36" s="9"/>
      <c r="K36" s="9" t="s">
        <v>6</v>
      </c>
      <c r="L36" s="9" t="s">
        <v>6</v>
      </c>
      <c r="M36" s="9" t="s">
        <v>6</v>
      </c>
      <c r="N36" s="7">
        <v>113</v>
      </c>
      <c r="O36" s="8">
        <v>1155589.0603738825</v>
      </c>
      <c r="P36" s="8">
        <f>+O36*1.13%</f>
        <v>13058.156382224872</v>
      </c>
      <c r="Q36" s="8">
        <f>+O36+P36</f>
        <v>1168647.2167561073</v>
      </c>
      <c r="R36" s="13">
        <f>(X36*A31)+Q36</f>
        <v>1168647.2167561073</v>
      </c>
      <c r="S36" s="9" t="s">
        <v>6</v>
      </c>
    </row>
    <row r="37" spans="2:19" ht="14.25" customHeight="1" x14ac:dyDescent="0.25">
      <c r="B37" s="7">
        <v>31</v>
      </c>
      <c r="C37" s="8">
        <v>1222080.0783695308</v>
      </c>
      <c r="D37" s="8">
        <f>+C37*1.13%</f>
        <v>13809.504885575698</v>
      </c>
      <c r="E37" s="8">
        <f>+C37+D37</f>
        <v>1235889.5832551066</v>
      </c>
      <c r="F37" s="13">
        <f>(V37*$A$31)+E37</f>
        <v>1235889.5832551066</v>
      </c>
      <c r="G37" s="9" t="s">
        <v>6</v>
      </c>
      <c r="H37" s="9" t="s">
        <v>6</v>
      </c>
      <c r="I37" s="9" t="s">
        <v>6</v>
      </c>
      <c r="J37" s="9"/>
      <c r="K37" s="9" t="s">
        <v>6</v>
      </c>
      <c r="L37" s="9" t="s">
        <v>6</v>
      </c>
      <c r="M37" s="9" t="s">
        <v>6</v>
      </c>
      <c r="N37" s="7">
        <v>114</v>
      </c>
      <c r="O37" s="8">
        <v>1259592.0758075321</v>
      </c>
      <c r="P37" s="8">
        <f>+O37*1.13%</f>
        <v>14233.390456625111</v>
      </c>
      <c r="Q37" s="8">
        <f>+O37+P37</f>
        <v>1273825.4662641571</v>
      </c>
      <c r="R37" s="13">
        <f>(X37*A31)+Q37</f>
        <v>1273825.4662641571</v>
      </c>
      <c r="S37" s="9" t="s">
        <v>6</v>
      </c>
    </row>
    <row r="38" spans="2:19" ht="14.25" customHeight="1" x14ac:dyDescent="0.25">
      <c r="B38" s="7">
        <v>32</v>
      </c>
      <c r="C38" s="8">
        <v>1295404.8830717027</v>
      </c>
      <c r="D38" s="8">
        <f>+C38*1.13%</f>
        <v>14638.07517871024</v>
      </c>
      <c r="E38" s="8">
        <f>+C38+D38</f>
        <v>1310042.958250413</v>
      </c>
      <c r="F38" s="13">
        <f>(V38*$A$31)+E38</f>
        <v>1310042.958250413</v>
      </c>
      <c r="G38" s="9" t="s">
        <v>6</v>
      </c>
      <c r="H38" s="9" t="s">
        <v>6</v>
      </c>
      <c r="I38" s="9" t="s">
        <v>6</v>
      </c>
      <c r="J38" s="9"/>
      <c r="K38" s="9" t="s">
        <v>6</v>
      </c>
      <c r="L38" s="9" t="s">
        <v>6</v>
      </c>
      <c r="M38" s="9" t="s">
        <v>6</v>
      </c>
      <c r="N38" s="7">
        <v>115</v>
      </c>
      <c r="O38" s="8">
        <v>1372955.3626302099</v>
      </c>
      <c r="P38" s="8">
        <f>+O38*1.13%</f>
        <v>15514.39559772137</v>
      </c>
      <c r="Q38" s="8">
        <f>+O38+P38</f>
        <v>1388469.7582279313</v>
      </c>
      <c r="R38" s="13">
        <f>(X38*A31)+Q38</f>
        <v>1388469.7582279313</v>
      </c>
      <c r="S38" s="9" t="s">
        <v>6</v>
      </c>
    </row>
    <row r="39" spans="2:19" ht="14.25" customHeight="1" x14ac:dyDescent="0.25">
      <c r="B39" s="7">
        <v>33</v>
      </c>
      <c r="C39" s="8">
        <v>1424945.371378873</v>
      </c>
      <c r="D39" s="8">
        <f>+C39*1.13%</f>
        <v>16101.882696581264</v>
      </c>
      <c r="E39" s="8">
        <f>+C39+D39</f>
        <v>1441047.2540754543</v>
      </c>
      <c r="F39" s="13">
        <f>(V39*$A$31)+E39</f>
        <v>1441047.2540754543</v>
      </c>
      <c r="G39" s="9" t="s">
        <v>6</v>
      </c>
      <c r="H39" s="9" t="s">
        <v>6</v>
      </c>
      <c r="I39" s="9" t="s">
        <v>6</v>
      </c>
      <c r="J39" s="9"/>
      <c r="K39" s="9" t="s">
        <v>6</v>
      </c>
      <c r="L39" s="9" t="s">
        <v>6</v>
      </c>
      <c r="M39" s="9" t="s">
        <v>6</v>
      </c>
      <c r="N39" s="7">
        <v>116</v>
      </c>
      <c r="O39" s="8">
        <v>1496521.3452669287</v>
      </c>
      <c r="P39" s="8">
        <f>+O39*1.13%</f>
        <v>16910.691201516292</v>
      </c>
      <c r="Q39" s="8">
        <f>+O39+P39</f>
        <v>1513432.0364684449</v>
      </c>
      <c r="R39" s="13">
        <f>(X39*A31)+Q39</f>
        <v>1513432.0364684449</v>
      </c>
      <c r="S39" s="9" t="s">
        <v>6</v>
      </c>
    </row>
    <row r="40" spans="2:19" ht="14.25" customHeight="1" x14ac:dyDescent="0.25">
      <c r="B40" s="7">
        <v>34</v>
      </c>
      <c r="C40" s="8">
        <v>1567439.9085167602</v>
      </c>
      <c r="D40" s="8">
        <f>+C40*1.13%</f>
        <v>17712.070966239389</v>
      </c>
      <c r="E40" s="8">
        <f>+C40+D40</f>
        <v>1585151.9794829995</v>
      </c>
      <c r="F40" s="13">
        <f>(V40*$A$31)+E40</f>
        <v>1585151.9794829995</v>
      </c>
      <c r="G40" s="13">
        <f>(V40*A32)+E40</f>
        <v>1585151.9794829995</v>
      </c>
      <c r="H40" s="9" t="s">
        <v>6</v>
      </c>
      <c r="I40" s="9" t="s">
        <v>6</v>
      </c>
      <c r="J40" s="9"/>
      <c r="K40" s="9" t="s">
        <v>6</v>
      </c>
      <c r="L40" s="9" t="s">
        <v>6</v>
      </c>
      <c r="M40" s="9" t="s">
        <v>6</v>
      </c>
      <c r="N40" s="9" t="s">
        <v>6</v>
      </c>
      <c r="O40" s="9" t="s">
        <v>6</v>
      </c>
      <c r="P40" s="9"/>
      <c r="Q40" s="9"/>
      <c r="R40" s="9" t="s">
        <v>6</v>
      </c>
      <c r="S40" s="9" t="s">
        <v>6</v>
      </c>
    </row>
    <row r="41" spans="2:19" ht="14.25" customHeight="1" x14ac:dyDescent="0.25">
      <c r="B41" s="7">
        <v>35</v>
      </c>
      <c r="C41" s="8">
        <v>1661486.3030277658</v>
      </c>
      <c r="D41" s="8">
        <f>+C41*1.13%</f>
        <v>18774.795224213754</v>
      </c>
      <c r="E41" s="8">
        <f>+C41+D41</f>
        <v>1680261.0982519796</v>
      </c>
      <c r="F41" s="13">
        <f>(V41*$A$31)+E41</f>
        <v>1680261.0982519796</v>
      </c>
      <c r="G41" s="9" t="s">
        <v>6</v>
      </c>
      <c r="H41" s="9" t="s">
        <v>6</v>
      </c>
      <c r="I41" s="9" t="s">
        <v>6</v>
      </c>
      <c r="J41" s="9"/>
      <c r="K41" s="9" t="s">
        <v>6</v>
      </c>
      <c r="L41" s="9" t="s">
        <v>6</v>
      </c>
      <c r="M41" s="9" t="s">
        <v>6</v>
      </c>
      <c r="N41" s="9" t="s">
        <v>6</v>
      </c>
      <c r="O41" s="9" t="s">
        <v>6</v>
      </c>
      <c r="P41" s="9"/>
      <c r="Q41" s="9"/>
      <c r="R41" s="9" t="s">
        <v>6</v>
      </c>
      <c r="S41" s="9" t="s">
        <v>6</v>
      </c>
    </row>
    <row r="42" spans="2:19" ht="14.25" customHeight="1" x14ac:dyDescent="0.25">
      <c r="B42" s="7">
        <v>36</v>
      </c>
      <c r="C42" s="8">
        <v>1761175.4812094318</v>
      </c>
      <c r="D42" s="8">
        <f>+C42*1.13%</f>
        <v>19901.28293766658</v>
      </c>
      <c r="E42" s="8">
        <f>+C42+D42</f>
        <v>1781076.7641470984</v>
      </c>
      <c r="F42" s="13">
        <f>(V42*$A$31)+E42</f>
        <v>1781076.7641470984</v>
      </c>
      <c r="G42" s="9" t="s">
        <v>6</v>
      </c>
      <c r="H42" s="9" t="s">
        <v>6</v>
      </c>
      <c r="I42" s="9" t="s">
        <v>6</v>
      </c>
      <c r="J42" s="9"/>
      <c r="K42" s="9" t="s">
        <v>6</v>
      </c>
      <c r="L42" s="9" t="s">
        <v>6</v>
      </c>
      <c r="M42" s="9" t="s">
        <v>6</v>
      </c>
      <c r="N42" s="9" t="s">
        <v>6</v>
      </c>
      <c r="O42" s="9" t="s">
        <v>6</v>
      </c>
      <c r="P42" s="9"/>
      <c r="Q42" s="9"/>
      <c r="R42" s="9" t="s">
        <v>6</v>
      </c>
      <c r="S42" s="9" t="s">
        <v>6</v>
      </c>
    </row>
    <row r="43" spans="2:19" ht="14.25" customHeight="1" x14ac:dyDescent="0.25">
      <c r="B43" s="7">
        <v>37</v>
      </c>
      <c r="C43" s="8">
        <v>1866846.0100819976</v>
      </c>
      <c r="D43" s="8">
        <f>+C43*1.13%</f>
        <v>21095.359913926572</v>
      </c>
      <c r="E43" s="8">
        <f>+C43+D43</f>
        <v>1887941.3699959242</v>
      </c>
      <c r="F43" s="13">
        <f>(V43*$A$31)+E43</f>
        <v>1887941.3699959242</v>
      </c>
      <c r="G43" s="13">
        <f>(V43*A32)+E43</f>
        <v>1887941.3699959242</v>
      </c>
      <c r="H43" s="9" t="s">
        <v>6</v>
      </c>
      <c r="I43" s="9" t="s">
        <v>6</v>
      </c>
      <c r="J43" s="9"/>
      <c r="K43" s="9" t="s">
        <v>6</v>
      </c>
      <c r="L43" s="9" t="s">
        <v>6</v>
      </c>
      <c r="M43" s="9" t="s">
        <v>6</v>
      </c>
      <c r="N43" s="9" t="s">
        <v>6</v>
      </c>
      <c r="O43" s="9" t="s">
        <v>6</v>
      </c>
      <c r="P43" s="9"/>
      <c r="Q43" s="9"/>
      <c r="R43" s="9" t="s">
        <v>6</v>
      </c>
      <c r="S43" s="9" t="s">
        <v>6</v>
      </c>
    </row>
    <row r="44" spans="2:19" ht="14.25" customHeight="1" x14ac:dyDescent="0.25">
      <c r="B44" s="7">
        <v>38</v>
      </c>
      <c r="C44" s="8">
        <v>1978856.7706869175</v>
      </c>
      <c r="D44" s="8">
        <f>+C44*1.13%</f>
        <v>22361.081508762167</v>
      </c>
      <c r="E44" s="8">
        <f>+C44+D44</f>
        <v>2001217.8521956797</v>
      </c>
      <c r="F44" s="13">
        <f>(V44*$A$31)+E44</f>
        <v>2001217.8521956797</v>
      </c>
      <c r="G44" s="9" t="s">
        <v>6</v>
      </c>
      <c r="H44" s="9" t="s">
        <v>6</v>
      </c>
      <c r="I44" s="9" t="s">
        <v>6</v>
      </c>
      <c r="J44" s="9"/>
      <c r="K44" s="9" t="s">
        <v>6</v>
      </c>
      <c r="L44" s="9" t="s">
        <v>6</v>
      </c>
      <c r="M44" s="9" t="s">
        <v>6</v>
      </c>
      <c r="N44" s="9" t="s">
        <v>6</v>
      </c>
      <c r="O44" s="9" t="s">
        <v>6</v>
      </c>
      <c r="P44" s="9"/>
      <c r="Q44" s="9"/>
      <c r="R44" s="9" t="s">
        <v>6</v>
      </c>
      <c r="S44" s="9" t="s">
        <v>6</v>
      </c>
    </row>
    <row r="45" spans="2:19" ht="14.25" customHeight="1" x14ac:dyDescent="0.25">
      <c r="B45" s="7">
        <v>39</v>
      </c>
      <c r="C45" s="8">
        <v>2097588.1769281323</v>
      </c>
      <c r="D45" s="8">
        <f>+C45*1.13%</f>
        <v>23702.746399287895</v>
      </c>
      <c r="E45" s="8">
        <f>+C45+D45</f>
        <v>2121290.9233274204</v>
      </c>
      <c r="F45" s="13">
        <f>(V45*$A$31)+E45</f>
        <v>2121290.9233274204</v>
      </c>
      <c r="G45" s="9" t="s">
        <v>6</v>
      </c>
      <c r="H45" s="9" t="s">
        <v>6</v>
      </c>
      <c r="I45" s="9" t="s">
        <v>6</v>
      </c>
      <c r="J45" s="9"/>
      <c r="K45" s="9" t="s">
        <v>6</v>
      </c>
      <c r="L45" s="9" t="s">
        <v>6</v>
      </c>
      <c r="M45" s="9" t="s">
        <v>6</v>
      </c>
      <c r="N45" s="9" t="s">
        <v>6</v>
      </c>
      <c r="O45" s="9" t="s">
        <v>6</v>
      </c>
      <c r="P45" s="9"/>
      <c r="Q45" s="9"/>
      <c r="R45" s="9" t="s">
        <v>6</v>
      </c>
      <c r="S45" s="9" t="s">
        <v>6</v>
      </c>
    </row>
    <row r="46" spans="2:19" ht="14.25" customHeight="1" x14ac:dyDescent="0.25">
      <c r="B46" s="7">
        <v>40</v>
      </c>
      <c r="C46" s="8">
        <v>2223443.4675438204</v>
      </c>
      <c r="D46" s="8">
        <f>+C46*1.13%</f>
        <v>25124.911183245167</v>
      </c>
      <c r="E46" s="8">
        <f>+C46+D46</f>
        <v>2248568.3787270654</v>
      </c>
      <c r="F46" s="13">
        <f>(V46*$A$31)+E46</f>
        <v>2248568.3787270654</v>
      </c>
      <c r="G46" s="9" t="s">
        <v>6</v>
      </c>
      <c r="H46" s="9" t="s">
        <v>6</v>
      </c>
      <c r="I46" s="9" t="s">
        <v>6</v>
      </c>
      <c r="J46" s="9"/>
      <c r="K46" s="9" t="s">
        <v>6</v>
      </c>
      <c r="L46" s="9" t="s">
        <v>6</v>
      </c>
      <c r="M46" s="9" t="s">
        <v>6</v>
      </c>
      <c r="N46" s="9" t="s">
        <v>6</v>
      </c>
      <c r="O46" s="9" t="s">
        <v>6</v>
      </c>
      <c r="P46" s="9"/>
      <c r="Q46" s="9"/>
      <c r="R46" s="9" t="s">
        <v>6</v>
      </c>
      <c r="S46" s="9" t="s">
        <v>6</v>
      </c>
    </row>
    <row r="47" spans="2:19" ht="14.25" customHeight="1" x14ac:dyDescent="0.25">
      <c r="B47" s="7">
        <v>41</v>
      </c>
      <c r="C47" s="8">
        <v>2445787.8142982023</v>
      </c>
      <c r="D47" s="8">
        <f>+C47*1.13%</f>
        <v>27637.402301569684</v>
      </c>
      <c r="E47" s="8">
        <f>+C47+D47</f>
        <v>2473425.2165997718</v>
      </c>
      <c r="F47" s="13">
        <f>(V47*$A$31)+E47</f>
        <v>2473425.2165997718</v>
      </c>
      <c r="G47" s="9" t="s">
        <v>6</v>
      </c>
      <c r="H47" s="9" t="s">
        <v>6</v>
      </c>
      <c r="I47" s="9" t="s">
        <v>6</v>
      </c>
      <c r="J47" s="9"/>
      <c r="K47" s="9" t="s">
        <v>6</v>
      </c>
      <c r="L47" s="9" t="s">
        <v>6</v>
      </c>
      <c r="M47" s="9" t="s">
        <v>6</v>
      </c>
      <c r="N47" s="9" t="s">
        <v>6</v>
      </c>
      <c r="O47" s="9" t="s">
        <v>6</v>
      </c>
      <c r="P47" s="9"/>
      <c r="Q47" s="9"/>
      <c r="R47" s="9" t="s">
        <v>6</v>
      </c>
      <c r="S47" s="9" t="s">
        <v>6</v>
      </c>
    </row>
    <row r="48" spans="2:19" ht="14.25" customHeight="1" x14ac:dyDescent="0.25">
      <c r="B48" s="7">
        <v>42</v>
      </c>
      <c r="C48" s="8">
        <v>2592535.0831560944</v>
      </c>
      <c r="D48" s="8">
        <f>+C48*1.13%</f>
        <v>29295.646439663866</v>
      </c>
      <c r="E48" s="8">
        <f>+C48+D48</f>
        <v>2621830.7295957585</v>
      </c>
      <c r="F48" s="13">
        <f>(V48*$A$31)+E48</f>
        <v>2621830.7295957585</v>
      </c>
      <c r="G48" s="9" t="s">
        <v>6</v>
      </c>
      <c r="H48" s="9" t="s">
        <v>6</v>
      </c>
      <c r="I48" s="9" t="s">
        <v>6</v>
      </c>
      <c r="J48" s="9"/>
      <c r="K48" s="9" t="s">
        <v>6</v>
      </c>
      <c r="L48" s="9" t="s">
        <v>6</v>
      </c>
      <c r="M48" s="9" t="s">
        <v>6</v>
      </c>
      <c r="N48" s="9" t="s">
        <v>6</v>
      </c>
      <c r="O48" s="9" t="s">
        <v>6</v>
      </c>
      <c r="P48" s="9"/>
      <c r="Q48" s="9"/>
      <c r="R48" s="9" t="s">
        <v>6</v>
      </c>
      <c r="S48" s="9" t="s">
        <v>6</v>
      </c>
    </row>
    <row r="49" spans="2:19" ht="14.25" customHeight="1" x14ac:dyDescent="0.25">
      <c r="B49" s="7">
        <v>43</v>
      </c>
      <c r="C49" s="8">
        <v>2748087.1881454601</v>
      </c>
      <c r="D49" s="8">
        <f>+C49*1.13%</f>
        <v>31053.385226043698</v>
      </c>
      <c r="E49" s="8">
        <f>+C49+D49</f>
        <v>2779140.573371504</v>
      </c>
      <c r="F49" s="13">
        <f>(V49*$A$31)+E49</f>
        <v>2779140.573371504</v>
      </c>
      <c r="G49" s="9" t="s">
        <v>6</v>
      </c>
      <c r="H49" s="9" t="s">
        <v>6</v>
      </c>
      <c r="I49" s="9" t="s">
        <v>6</v>
      </c>
      <c r="J49" s="9"/>
      <c r="K49" s="9" t="s">
        <v>6</v>
      </c>
      <c r="L49" s="9" t="s">
        <v>6</v>
      </c>
      <c r="M49" s="9" t="s">
        <v>6</v>
      </c>
      <c r="N49" s="9" t="s">
        <v>6</v>
      </c>
      <c r="O49" s="9" t="s">
        <v>6</v>
      </c>
      <c r="P49" s="9"/>
      <c r="Q49" s="9"/>
      <c r="R49" s="9" t="s">
        <v>6</v>
      </c>
      <c r="S49" s="9" t="s">
        <v>6</v>
      </c>
    </row>
    <row r="50" spans="2:19" ht="14.25" customHeight="1" x14ac:dyDescent="0.25">
      <c r="B50" s="7">
        <v>44</v>
      </c>
      <c r="C50" s="8">
        <v>2912972.4194341879</v>
      </c>
      <c r="D50" s="8">
        <f>+C50*1.13%</f>
        <v>32916.588339606322</v>
      </c>
      <c r="E50" s="8">
        <f>+C50+D50</f>
        <v>2945889.0077737942</v>
      </c>
      <c r="F50" s="13">
        <f>(V50*$A$31)+E50</f>
        <v>2945889.0077737942</v>
      </c>
      <c r="G50" s="9" t="s">
        <v>6</v>
      </c>
      <c r="H50" s="9" t="s">
        <v>6</v>
      </c>
      <c r="I50" s="9" t="s">
        <v>6</v>
      </c>
      <c r="J50" s="9"/>
      <c r="K50" s="9" t="s">
        <v>6</v>
      </c>
      <c r="L50" s="9" t="s">
        <v>6</v>
      </c>
      <c r="M50" s="9" t="s">
        <v>6</v>
      </c>
      <c r="N50" s="9" t="s">
        <v>6</v>
      </c>
      <c r="O50" s="9" t="s">
        <v>6</v>
      </c>
      <c r="P50" s="9"/>
      <c r="Q50" s="9"/>
      <c r="R50" s="9" t="s">
        <v>6</v>
      </c>
      <c r="S50" s="9" t="s">
        <v>6</v>
      </c>
    </row>
    <row r="51" spans="2:19" ht="14.25" customHeight="1" x14ac:dyDescent="0.25">
      <c r="B51" s="7">
        <v>45</v>
      </c>
      <c r="C51" s="8">
        <v>3087750.7646002392</v>
      </c>
      <c r="D51" s="8">
        <f>+C51*1.13%</f>
        <v>34891.583639982702</v>
      </c>
      <c r="E51" s="8">
        <f>+C51</f>
        <v>3087750.7646002392</v>
      </c>
      <c r="F51" s="13">
        <v>3853427</v>
      </c>
      <c r="G51" s="9" t="s">
        <v>6</v>
      </c>
      <c r="H51" s="9" t="s">
        <v>6</v>
      </c>
      <c r="I51" s="9" t="s">
        <v>6</v>
      </c>
      <c r="J51" s="9"/>
      <c r="K51" s="9" t="s">
        <v>6</v>
      </c>
      <c r="L51" s="9" t="s">
        <v>6</v>
      </c>
      <c r="M51" s="9" t="s">
        <v>6</v>
      </c>
      <c r="N51" s="9" t="s">
        <v>6</v>
      </c>
      <c r="O51" s="9" t="s">
        <v>6</v>
      </c>
      <c r="P51" s="9"/>
      <c r="Q51" s="9"/>
      <c r="R51" s="9" t="s">
        <v>6</v>
      </c>
      <c r="S51" s="9" t="s">
        <v>6</v>
      </c>
    </row>
  </sheetData>
  <mergeCells count="6">
    <mergeCell ref="H6:M6"/>
    <mergeCell ref="N6:S6"/>
    <mergeCell ref="B2:S2"/>
    <mergeCell ref="C6:G6"/>
    <mergeCell ref="B3:S3"/>
    <mergeCell ref="B4:S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T50"/>
  <sheetViews>
    <sheetView workbookViewId="0">
      <pane ySplit="6" topLeftCell="A22" activePane="bottomLeft" state="frozen"/>
      <selection activeCell="A6" sqref="A6"/>
      <selection pane="bottomLeft" activeCell="C52" sqref="C52"/>
    </sheetView>
  </sheetViews>
  <sheetFormatPr baseColWidth="10" defaultRowHeight="12" x14ac:dyDescent="0.25"/>
  <cols>
    <col min="1" max="1" width="16" style="1" customWidth="1"/>
    <col min="2" max="3" width="8.85546875" style="1" bestFit="1" customWidth="1"/>
    <col min="4" max="4" width="10.5703125" style="1" customWidth="1"/>
    <col min="5" max="5" width="10.140625" style="1" bestFit="1" customWidth="1"/>
    <col min="6" max="6" width="10.140625" style="1" customWidth="1"/>
    <col min="7" max="8" width="11.42578125" style="1" customWidth="1"/>
    <col min="9" max="9" width="8.85546875" style="1" bestFit="1" customWidth="1"/>
    <col min="10" max="10" width="11" style="1" customWidth="1"/>
    <col min="11" max="11" width="8.85546875" style="1" bestFit="1" customWidth="1"/>
    <col min="12" max="12" width="10" style="1" bestFit="1" customWidth="1"/>
    <col min="13" max="13" width="10.140625" style="1" bestFit="1" customWidth="1"/>
    <col min="14" max="14" width="11.42578125" style="1"/>
    <col min="15" max="15" width="11.42578125" style="23"/>
    <col min="16" max="16" width="11.42578125" style="1"/>
    <col min="17" max="17" width="11.42578125" style="21"/>
    <col min="18" max="16384" width="11.42578125" style="1"/>
  </cols>
  <sheetData>
    <row r="1" spans="2:17" ht="15" customHeight="1" x14ac:dyDescent="0.25"/>
    <row r="2" spans="2:17" x14ac:dyDescent="0.25">
      <c r="B2" s="96" t="s">
        <v>31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17" s="2" customFormat="1" x14ac:dyDescent="0.25">
      <c r="B3" s="97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O3" s="24"/>
      <c r="Q3" s="22"/>
    </row>
    <row r="4" spans="2:17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7" ht="13.5" customHeight="1" x14ac:dyDescent="0.25">
      <c r="B5" s="4"/>
      <c r="C5" s="95" t="s">
        <v>1</v>
      </c>
      <c r="D5" s="95"/>
      <c r="E5" s="95"/>
      <c r="F5" s="95" t="s">
        <v>2</v>
      </c>
      <c r="G5" s="95"/>
      <c r="H5" s="95"/>
      <c r="I5" s="95"/>
      <c r="J5" s="95" t="s">
        <v>3</v>
      </c>
      <c r="K5" s="95"/>
      <c r="L5" s="95"/>
      <c r="M5" s="95"/>
    </row>
    <row r="6" spans="2:17" ht="36" x14ac:dyDescent="0.25">
      <c r="B6" s="5" t="s">
        <v>32</v>
      </c>
      <c r="C6" s="5" t="s">
        <v>26</v>
      </c>
      <c r="D6" s="5" t="s">
        <v>33</v>
      </c>
      <c r="E6" s="5" t="s">
        <v>27</v>
      </c>
      <c r="F6" s="5" t="s">
        <v>32</v>
      </c>
      <c r="G6" s="5" t="s">
        <v>28</v>
      </c>
      <c r="H6" s="6">
        <v>0.2</v>
      </c>
      <c r="I6" s="5" t="s">
        <v>29</v>
      </c>
      <c r="J6" s="5" t="s">
        <v>32</v>
      </c>
      <c r="K6" s="5" t="s">
        <v>26</v>
      </c>
      <c r="L6" s="5" t="s">
        <v>33</v>
      </c>
      <c r="M6" s="5" t="s">
        <v>27</v>
      </c>
    </row>
    <row r="7" spans="2:17" ht="14.25" customHeight="1" x14ac:dyDescent="0.25">
      <c r="B7" s="7">
        <v>2</v>
      </c>
      <c r="C7" s="8">
        <v>300000</v>
      </c>
      <c r="D7" s="9" t="s">
        <v>6</v>
      </c>
      <c r="E7" s="9" t="s">
        <v>6</v>
      </c>
      <c r="F7" s="9" t="s">
        <v>6</v>
      </c>
      <c r="G7" s="9" t="s">
        <v>6</v>
      </c>
      <c r="H7" s="9" t="s">
        <v>6</v>
      </c>
      <c r="I7" s="9" t="s">
        <v>6</v>
      </c>
      <c r="J7" s="9" t="s">
        <v>6</v>
      </c>
      <c r="K7" s="9" t="s">
        <v>6</v>
      </c>
      <c r="L7" s="9" t="s">
        <v>6</v>
      </c>
      <c r="M7" s="9" t="s">
        <v>6</v>
      </c>
    </row>
    <row r="8" spans="2:17" ht="14.25" customHeight="1" x14ac:dyDescent="0.25">
      <c r="B8" s="7">
        <v>3</v>
      </c>
      <c r="C8" s="8">
        <v>312000</v>
      </c>
      <c r="D8" s="9" t="s">
        <v>6</v>
      </c>
      <c r="E8" s="9" t="s">
        <v>6</v>
      </c>
      <c r="F8" s="9" t="s">
        <v>6</v>
      </c>
      <c r="G8" s="9" t="s">
        <v>6</v>
      </c>
      <c r="H8" s="9" t="s">
        <v>6</v>
      </c>
      <c r="I8" s="9" t="s">
        <v>6</v>
      </c>
      <c r="J8" s="9" t="s">
        <v>6</v>
      </c>
      <c r="K8" s="9" t="s">
        <v>6</v>
      </c>
      <c r="L8" s="9" t="s">
        <v>6</v>
      </c>
      <c r="M8" s="9" t="s">
        <v>6</v>
      </c>
    </row>
    <row r="9" spans="2:17" ht="14.25" customHeight="1" x14ac:dyDescent="0.25">
      <c r="B9" s="7">
        <v>4</v>
      </c>
      <c r="C9" s="8">
        <v>324480</v>
      </c>
      <c r="D9" s="9" t="s">
        <v>6</v>
      </c>
      <c r="E9" s="9" t="s">
        <v>6</v>
      </c>
      <c r="F9" s="9" t="s">
        <v>6</v>
      </c>
      <c r="G9" s="9" t="s">
        <v>6</v>
      </c>
      <c r="H9" s="9" t="s">
        <v>6</v>
      </c>
      <c r="I9" s="9" t="s">
        <v>6</v>
      </c>
      <c r="J9" s="9" t="s">
        <v>6</v>
      </c>
      <c r="K9" s="9" t="s">
        <v>6</v>
      </c>
      <c r="L9" s="9" t="s">
        <v>6</v>
      </c>
      <c r="M9" s="9" t="s">
        <v>6</v>
      </c>
    </row>
    <row r="10" spans="2:17" ht="14.25" customHeight="1" x14ac:dyDescent="0.25">
      <c r="B10" s="7">
        <v>5</v>
      </c>
      <c r="C10" s="8">
        <v>337459.20000000001</v>
      </c>
      <c r="D10" s="9" t="s">
        <v>6</v>
      </c>
      <c r="E10" s="9" t="s">
        <v>6</v>
      </c>
      <c r="F10" s="9" t="s">
        <v>6</v>
      </c>
      <c r="G10" s="9" t="s">
        <v>6</v>
      </c>
      <c r="H10" s="9" t="s">
        <v>6</v>
      </c>
      <c r="I10" s="9" t="s">
        <v>6</v>
      </c>
      <c r="J10" s="9" t="s">
        <v>6</v>
      </c>
      <c r="K10" s="9" t="s">
        <v>6</v>
      </c>
      <c r="L10" s="9" t="s">
        <v>6</v>
      </c>
      <c r="M10" s="9" t="s">
        <v>6</v>
      </c>
    </row>
    <row r="11" spans="2:17" ht="14.25" customHeight="1" x14ac:dyDescent="0.25">
      <c r="B11" s="7">
        <v>6</v>
      </c>
      <c r="C11" s="8">
        <v>350957.56800000003</v>
      </c>
      <c r="D11" s="9" t="s">
        <v>6</v>
      </c>
      <c r="E11" s="9" t="s">
        <v>6</v>
      </c>
      <c r="F11" s="9" t="s">
        <v>6</v>
      </c>
      <c r="G11" s="9" t="s">
        <v>6</v>
      </c>
      <c r="H11" s="9" t="s">
        <v>6</v>
      </c>
      <c r="I11" s="9" t="s">
        <v>6</v>
      </c>
      <c r="J11" s="9" t="s">
        <v>6</v>
      </c>
      <c r="K11" s="9" t="s">
        <v>6</v>
      </c>
      <c r="L11" s="9" t="s">
        <v>6</v>
      </c>
      <c r="M11" s="9" t="s">
        <v>6</v>
      </c>
    </row>
    <row r="12" spans="2:17" ht="14.25" customHeight="1" x14ac:dyDescent="0.25">
      <c r="B12" s="7">
        <v>7</v>
      </c>
      <c r="C12" s="8">
        <v>368505.44640000002</v>
      </c>
      <c r="D12" s="9" t="s">
        <v>6</v>
      </c>
      <c r="E12" s="9" t="s">
        <v>6</v>
      </c>
      <c r="F12" s="9" t="s">
        <v>6</v>
      </c>
      <c r="G12" s="9" t="s">
        <v>6</v>
      </c>
      <c r="H12" s="9" t="s">
        <v>6</v>
      </c>
      <c r="I12" s="9" t="s">
        <v>6</v>
      </c>
      <c r="J12" s="9" t="s">
        <v>6</v>
      </c>
      <c r="K12" s="9" t="s">
        <v>6</v>
      </c>
      <c r="L12" s="9" t="s">
        <v>6</v>
      </c>
      <c r="M12" s="9" t="s">
        <v>6</v>
      </c>
    </row>
    <row r="13" spans="2:17" ht="14.25" customHeight="1" x14ac:dyDescent="0.25">
      <c r="B13" s="7">
        <v>8</v>
      </c>
      <c r="C13" s="8">
        <v>379560.60979200003</v>
      </c>
      <c r="D13" s="9" t="s">
        <v>6</v>
      </c>
      <c r="E13" s="9" t="s">
        <v>6</v>
      </c>
      <c r="F13" s="10">
        <v>208</v>
      </c>
      <c r="G13" s="8">
        <v>379560.60979200003</v>
      </c>
      <c r="H13" s="9" t="s">
        <v>6</v>
      </c>
      <c r="I13" s="8">
        <v>379560.60979200003</v>
      </c>
      <c r="J13" s="9" t="s">
        <v>6</v>
      </c>
      <c r="K13" s="9" t="s">
        <v>6</v>
      </c>
      <c r="L13" s="9" t="s">
        <v>6</v>
      </c>
      <c r="M13" s="9" t="s">
        <v>6</v>
      </c>
    </row>
    <row r="14" spans="2:17" ht="14.25" customHeight="1" x14ac:dyDescent="0.25">
      <c r="B14" s="7">
        <v>9</v>
      </c>
      <c r="C14" s="8">
        <v>394743.03418368002</v>
      </c>
      <c r="D14" s="9" t="s">
        <v>6</v>
      </c>
      <c r="E14" s="9" t="s">
        <v>6</v>
      </c>
      <c r="F14" s="10">
        <v>210</v>
      </c>
      <c r="G14" s="11">
        <v>384097.53446892498</v>
      </c>
      <c r="H14" s="12">
        <v>76819.506893785001</v>
      </c>
      <c r="I14" s="8">
        <v>460917.04136270995</v>
      </c>
      <c r="J14" s="9" t="s">
        <v>6</v>
      </c>
      <c r="K14" s="9" t="s">
        <v>6</v>
      </c>
      <c r="L14" s="9" t="s">
        <v>6</v>
      </c>
      <c r="M14" s="9" t="s">
        <v>6</v>
      </c>
    </row>
    <row r="15" spans="2:17" ht="14.25" customHeight="1" x14ac:dyDescent="0.25">
      <c r="B15" s="7">
        <v>10</v>
      </c>
      <c r="C15" s="8">
        <v>410532.75555102725</v>
      </c>
      <c r="D15" s="9" t="s">
        <v>6</v>
      </c>
      <c r="E15" s="9" t="s">
        <v>6</v>
      </c>
      <c r="F15" s="10">
        <v>211</v>
      </c>
      <c r="G15" s="11">
        <v>402314.79055853054</v>
      </c>
      <c r="H15" s="12">
        <v>80462.958111706117</v>
      </c>
      <c r="I15" s="8">
        <v>482777.74867023667</v>
      </c>
      <c r="J15" s="9" t="s">
        <v>6</v>
      </c>
      <c r="K15" s="9" t="s">
        <v>6</v>
      </c>
      <c r="L15" s="9" t="s">
        <v>6</v>
      </c>
      <c r="M15" s="9" t="s">
        <v>6</v>
      </c>
    </row>
    <row r="16" spans="2:17" ht="14.25" customHeight="1" x14ac:dyDescent="0.25">
      <c r="B16" s="7">
        <v>11</v>
      </c>
      <c r="C16" s="8">
        <v>426954.06577306835</v>
      </c>
      <c r="D16" s="9" t="s">
        <v>6</v>
      </c>
      <c r="E16" s="9" t="s">
        <v>6</v>
      </c>
      <c r="F16" s="10">
        <v>212</v>
      </c>
      <c r="G16" s="11">
        <v>422476.31295274693</v>
      </c>
      <c r="H16" s="12">
        <v>84495.262590549406</v>
      </c>
      <c r="I16" s="8">
        <v>506971.57554329629</v>
      </c>
      <c r="J16" s="9" t="s">
        <v>6</v>
      </c>
      <c r="K16" s="9" t="s">
        <v>6</v>
      </c>
      <c r="L16" s="9" t="s">
        <v>6</v>
      </c>
      <c r="M16" s="9" t="s">
        <v>6</v>
      </c>
    </row>
    <row r="17" spans="2:20" ht="14.25" customHeight="1" x14ac:dyDescent="0.25">
      <c r="B17" s="7">
        <v>12</v>
      </c>
      <c r="C17" s="8">
        <v>448301.76906172174</v>
      </c>
      <c r="D17" s="9" t="s">
        <v>6</v>
      </c>
      <c r="E17" s="9" t="s">
        <v>6</v>
      </c>
      <c r="F17" s="10">
        <v>213</v>
      </c>
      <c r="G17" s="8">
        <v>443652.60174131632</v>
      </c>
      <c r="H17" s="8">
        <v>88730.520348263264</v>
      </c>
      <c r="I17" s="8">
        <v>532383.12208957959</v>
      </c>
      <c r="J17" s="9" t="s">
        <v>6</v>
      </c>
      <c r="K17" s="9" t="s">
        <v>6</v>
      </c>
      <c r="L17" s="9" t="s">
        <v>6</v>
      </c>
      <c r="M17" s="9" t="s">
        <v>6</v>
      </c>
    </row>
    <row r="18" spans="2:20" ht="14.25" customHeight="1" x14ac:dyDescent="0.25">
      <c r="B18" s="7">
        <v>13</v>
      </c>
      <c r="C18" s="8">
        <v>470716.85751480784</v>
      </c>
      <c r="D18" s="9" t="s">
        <v>6</v>
      </c>
      <c r="E18" s="9" t="s">
        <v>6</v>
      </c>
      <c r="F18" s="10">
        <v>214</v>
      </c>
      <c r="G18" s="8">
        <v>465883.75126661884</v>
      </c>
      <c r="H18" s="8">
        <v>93176.750253323771</v>
      </c>
      <c r="I18" s="8">
        <v>559060.50151994266</v>
      </c>
      <c r="J18" s="9" t="s">
        <v>6</v>
      </c>
      <c r="K18" s="9" t="s">
        <v>6</v>
      </c>
      <c r="L18" s="9" t="s">
        <v>6</v>
      </c>
      <c r="M18" s="9" t="s">
        <v>6</v>
      </c>
    </row>
    <row r="19" spans="2:20" ht="14.25" customHeight="1" x14ac:dyDescent="0.25">
      <c r="B19" s="7">
        <v>14</v>
      </c>
      <c r="C19" s="8">
        <v>494252.70039054821</v>
      </c>
      <c r="D19" s="9" t="s">
        <v>6</v>
      </c>
      <c r="E19" s="9" t="s">
        <v>6</v>
      </c>
      <c r="F19" s="10">
        <v>215</v>
      </c>
      <c r="G19" s="8">
        <v>489233.9222357095</v>
      </c>
      <c r="H19" s="8">
        <v>97846.784447141908</v>
      </c>
      <c r="I19" s="8">
        <v>587080.70668285142</v>
      </c>
      <c r="J19" s="9" t="s">
        <v>6</v>
      </c>
      <c r="K19" s="9" t="s">
        <v>6</v>
      </c>
      <c r="L19" s="9" t="s">
        <v>6</v>
      </c>
      <c r="M19" s="9" t="s">
        <v>6</v>
      </c>
    </row>
    <row r="20" spans="2:20" ht="14.25" customHeight="1" x14ac:dyDescent="0.25">
      <c r="B20" s="7">
        <v>15</v>
      </c>
      <c r="C20" s="8">
        <v>518965.33541007561</v>
      </c>
      <c r="D20" s="9" t="s">
        <v>6</v>
      </c>
      <c r="E20" s="9" t="s">
        <v>6</v>
      </c>
      <c r="F20" s="10">
        <v>216</v>
      </c>
      <c r="G20" s="8">
        <v>513752.59175096493</v>
      </c>
      <c r="H20" s="8">
        <v>102750.51835019299</v>
      </c>
      <c r="I20" s="8">
        <v>616503.11010115792</v>
      </c>
      <c r="J20" s="9" t="s">
        <v>6</v>
      </c>
      <c r="K20" s="9" t="s">
        <v>6</v>
      </c>
      <c r="L20" s="9" t="s">
        <v>6</v>
      </c>
      <c r="M20" s="9" t="s">
        <v>6</v>
      </c>
    </row>
    <row r="21" spans="2:20" ht="14.25" customHeight="1" x14ac:dyDescent="0.25">
      <c r="B21" s="7">
        <v>16</v>
      </c>
      <c r="C21" s="8">
        <v>544913.60218057944</v>
      </c>
      <c r="D21" s="9" t="s">
        <v>6</v>
      </c>
      <c r="E21" s="9" t="s">
        <v>6</v>
      </c>
      <c r="F21" s="10">
        <v>217</v>
      </c>
      <c r="G21" s="8">
        <v>539492.30734517018</v>
      </c>
      <c r="H21" s="8">
        <v>107898.46146903404</v>
      </c>
      <c r="I21" s="8">
        <v>647390.76881420426</v>
      </c>
      <c r="J21" s="9" t="s">
        <v>6</v>
      </c>
      <c r="K21" s="9" t="s">
        <v>6</v>
      </c>
      <c r="L21" s="9" t="s">
        <v>6</v>
      </c>
      <c r="M21" s="9" t="s">
        <v>6</v>
      </c>
    </row>
    <row r="22" spans="2:20" ht="14.25" customHeight="1" x14ac:dyDescent="0.25">
      <c r="B22" s="7">
        <v>17</v>
      </c>
      <c r="C22" s="8">
        <v>572159.28228960838</v>
      </c>
      <c r="D22" s="9" t="s">
        <v>6</v>
      </c>
      <c r="E22" s="9" t="s">
        <v>6</v>
      </c>
      <c r="F22" s="10">
        <v>218</v>
      </c>
      <c r="G22" s="8">
        <v>566534.4989194175</v>
      </c>
      <c r="H22" s="8">
        <v>113306.89978388351</v>
      </c>
      <c r="I22" s="8">
        <v>679841.39870330098</v>
      </c>
      <c r="J22" s="7">
        <v>100</v>
      </c>
      <c r="K22" s="8">
        <v>508159</v>
      </c>
      <c r="L22" s="9" t="s">
        <v>6</v>
      </c>
      <c r="M22" s="9" t="s">
        <v>6</v>
      </c>
    </row>
    <row r="23" spans="2:20" ht="14.25" customHeight="1" x14ac:dyDescent="0.25">
      <c r="B23" s="7">
        <v>18</v>
      </c>
      <c r="C23" s="8">
        <v>600767.2464040888</v>
      </c>
      <c r="D23" s="9" t="s">
        <v>6</v>
      </c>
      <c r="E23" s="9" t="s">
        <v>6</v>
      </c>
      <c r="F23" s="10">
        <v>219</v>
      </c>
      <c r="G23" s="8">
        <v>594922.03711323207</v>
      </c>
      <c r="H23" s="8">
        <v>118984.40742264641</v>
      </c>
      <c r="I23" s="8">
        <v>713906.44453587849</v>
      </c>
      <c r="J23" s="7">
        <v>101</v>
      </c>
      <c r="K23" s="8">
        <v>518322.18</v>
      </c>
      <c r="L23" s="9" t="s">
        <v>6</v>
      </c>
      <c r="M23" s="9" t="s">
        <v>6</v>
      </c>
    </row>
    <row r="24" spans="2:20" ht="14.25" customHeight="1" x14ac:dyDescent="0.25">
      <c r="B24" s="7">
        <v>19</v>
      </c>
      <c r="C24" s="8">
        <v>630805.6087242933</v>
      </c>
      <c r="D24" s="9" t="s">
        <v>6</v>
      </c>
      <c r="E24" s="9" t="s">
        <v>6</v>
      </c>
      <c r="F24" s="10">
        <v>220</v>
      </c>
      <c r="G24" s="8">
        <v>624731.93409106566</v>
      </c>
      <c r="H24" s="8">
        <v>124946.38681821314</v>
      </c>
      <c r="I24" s="8">
        <v>749678.32090927882</v>
      </c>
      <c r="J24" s="7">
        <v>102</v>
      </c>
      <c r="K24" s="8">
        <v>533871.84539999999</v>
      </c>
      <c r="L24" s="9" t="s">
        <v>6</v>
      </c>
      <c r="M24" s="9" t="s">
        <v>6</v>
      </c>
    </row>
    <row r="25" spans="2:20" ht="14.25" customHeight="1" x14ac:dyDescent="0.25">
      <c r="B25" s="7">
        <v>20</v>
      </c>
      <c r="C25" s="8">
        <v>662345.88916050794</v>
      </c>
      <c r="D25" s="9" t="s">
        <v>6</v>
      </c>
      <c r="E25" s="9" t="s">
        <v>6</v>
      </c>
      <c r="F25" s="10">
        <v>221</v>
      </c>
      <c r="G25" s="8">
        <v>656042.33208329219</v>
      </c>
      <c r="H25" s="8">
        <v>131208.46641665846</v>
      </c>
      <c r="I25" s="8">
        <v>787250.79849995067</v>
      </c>
      <c r="J25" s="7">
        <v>103</v>
      </c>
      <c r="K25" s="8">
        <v>544549.28230800002</v>
      </c>
      <c r="L25" s="9" t="s">
        <v>6</v>
      </c>
      <c r="M25" s="9" t="s">
        <v>6</v>
      </c>
    </row>
    <row r="26" spans="2:20" ht="14.25" customHeight="1" x14ac:dyDescent="0.25">
      <c r="B26" s="7">
        <v>21</v>
      </c>
      <c r="C26" s="8">
        <v>695463.18361853331</v>
      </c>
      <c r="D26" s="9" t="s">
        <v>6</v>
      </c>
      <c r="E26" s="9" t="s">
        <v>6</v>
      </c>
      <c r="F26" s="10">
        <v>222</v>
      </c>
      <c r="G26" s="8">
        <v>688914.55466252333</v>
      </c>
      <c r="H26" s="8">
        <v>137782.91093250466</v>
      </c>
      <c r="I26" s="8">
        <v>826697.46559502801</v>
      </c>
      <c r="J26" s="7">
        <v>104</v>
      </c>
      <c r="K26" s="8">
        <v>566331.25360032008</v>
      </c>
      <c r="L26" s="9" t="s">
        <v>6</v>
      </c>
      <c r="M26" s="9" t="s">
        <v>6</v>
      </c>
    </row>
    <row r="27" spans="2:20" ht="14.25" customHeight="1" x14ac:dyDescent="0.25">
      <c r="B27" s="7">
        <v>22</v>
      </c>
      <c r="C27" s="8">
        <v>730236.34279945993</v>
      </c>
      <c r="D27" s="9" t="s">
        <v>6</v>
      </c>
      <c r="E27" s="9" t="s">
        <v>6</v>
      </c>
      <c r="F27" s="10">
        <v>223</v>
      </c>
      <c r="G27" s="8">
        <v>723439.05534352618</v>
      </c>
      <c r="H27" s="8">
        <v>144687.81106870525</v>
      </c>
      <c r="I27" s="8">
        <v>868126.86641223147</v>
      </c>
      <c r="J27" s="7">
        <v>105</v>
      </c>
      <c r="K27" s="8">
        <v>580000</v>
      </c>
      <c r="L27" s="9" t="s">
        <v>6</v>
      </c>
      <c r="M27" s="9" t="s">
        <v>6</v>
      </c>
    </row>
    <row r="28" spans="2:20" ht="14.25" customHeight="1" x14ac:dyDescent="0.25">
      <c r="B28" s="7">
        <v>23</v>
      </c>
      <c r="C28" s="8">
        <v>766748.15993943298</v>
      </c>
      <c r="D28" s="9" t="s">
        <v>6</v>
      </c>
      <c r="E28" s="9" t="s">
        <v>6</v>
      </c>
      <c r="F28" s="10">
        <v>224</v>
      </c>
      <c r="G28" s="8">
        <v>767169.17321069399</v>
      </c>
      <c r="H28" s="8">
        <v>153433.8346421388</v>
      </c>
      <c r="I28" s="8">
        <v>920603.00785283279</v>
      </c>
      <c r="J28" s="7">
        <v>106</v>
      </c>
      <c r="K28" s="8">
        <v>632200</v>
      </c>
      <c r="L28" s="9" t="s">
        <v>6</v>
      </c>
      <c r="M28" s="9" t="s">
        <v>6</v>
      </c>
    </row>
    <row r="29" spans="2:20" ht="14.25" customHeight="1" x14ac:dyDescent="0.25">
      <c r="B29" s="7">
        <v>24</v>
      </c>
      <c r="C29" s="8">
        <v>812753.04953579896</v>
      </c>
      <c r="D29" s="13">
        <v>934066.85019755899</v>
      </c>
      <c r="E29" s="13">
        <v>1207022.9016865189</v>
      </c>
      <c r="F29" s="10">
        <v>225</v>
      </c>
      <c r="G29" s="8">
        <v>813274.37912893272</v>
      </c>
      <c r="H29" s="8">
        <v>162654.87582578656</v>
      </c>
      <c r="I29" s="8">
        <v>975929.25495471922</v>
      </c>
      <c r="J29" s="7">
        <v>107</v>
      </c>
      <c r="K29" s="8">
        <v>695420</v>
      </c>
      <c r="L29" s="9" t="s">
        <v>6</v>
      </c>
      <c r="M29" s="9" t="s">
        <v>6</v>
      </c>
      <c r="P29" s="23"/>
    </row>
    <row r="30" spans="2:20" ht="14.25" customHeight="1" x14ac:dyDescent="0.25">
      <c r="B30" s="7">
        <v>25</v>
      </c>
      <c r="C30" s="8">
        <v>861518.2325079469</v>
      </c>
      <c r="D30" s="13">
        <v>985572.92821297096</v>
      </c>
      <c r="E30" s="9" t="s">
        <v>6</v>
      </c>
      <c r="F30" s="10">
        <v>226</v>
      </c>
      <c r="G30" s="8">
        <v>862147.4924747888</v>
      </c>
      <c r="H30" s="8">
        <v>172429.49849495778</v>
      </c>
      <c r="I30" s="8">
        <v>1034576.9909697466</v>
      </c>
      <c r="J30" s="7">
        <v>108</v>
      </c>
      <c r="K30" s="8">
        <v>758007.8</v>
      </c>
      <c r="L30" s="9" t="s">
        <v>6</v>
      </c>
      <c r="M30" s="9" t="s">
        <v>6</v>
      </c>
      <c r="P30" s="23"/>
    </row>
    <row r="31" spans="2:20" ht="14.25" customHeight="1" x14ac:dyDescent="0.25">
      <c r="B31" s="7">
        <v>26</v>
      </c>
      <c r="C31" s="8">
        <v>913209.32645842375</v>
      </c>
      <c r="D31" s="13">
        <v>1040076.0358161198</v>
      </c>
      <c r="E31" s="9" t="s">
        <v>6</v>
      </c>
      <c r="F31" s="10">
        <v>227</v>
      </c>
      <c r="G31" s="8">
        <v>913956.56938737701</v>
      </c>
      <c r="H31" s="8">
        <v>182791.31387747542</v>
      </c>
      <c r="I31" s="8">
        <v>1096747.8832648525</v>
      </c>
      <c r="J31" s="7">
        <v>109</v>
      </c>
      <c r="K31" s="8">
        <v>818648.424</v>
      </c>
      <c r="L31" s="9" t="s">
        <v>6</v>
      </c>
      <c r="M31" s="9" t="s">
        <v>6</v>
      </c>
      <c r="P31" s="23"/>
    </row>
    <row r="32" spans="2:20" ht="14.25" customHeight="1" x14ac:dyDescent="0.25">
      <c r="B32" s="7">
        <v>27</v>
      </c>
      <c r="C32" s="8">
        <v>968001.88604592916</v>
      </c>
      <c r="D32" s="13">
        <v>1097759.4052428571</v>
      </c>
      <c r="E32" s="9" t="s">
        <v>6</v>
      </c>
      <c r="F32" s="10">
        <v>228</v>
      </c>
      <c r="G32" s="8">
        <v>969362.55272787844</v>
      </c>
      <c r="H32" s="8">
        <v>193872.5105455757</v>
      </c>
      <c r="I32" s="8">
        <v>1163235.0632734541</v>
      </c>
      <c r="J32" s="7">
        <v>110</v>
      </c>
      <c r="K32" s="8">
        <v>892326.78215999994</v>
      </c>
      <c r="L32" s="13">
        <v>1040099.5341025919</v>
      </c>
      <c r="M32" s="13">
        <v>1372588.225973424</v>
      </c>
      <c r="P32" s="23"/>
      <c r="S32" s="23"/>
      <c r="T32" s="23"/>
    </row>
    <row r="33" spans="2:20" ht="14.25" customHeight="1" x14ac:dyDescent="0.25">
      <c r="B33" s="7">
        <v>28</v>
      </c>
      <c r="C33" s="8">
        <v>1026081.9992086849</v>
      </c>
      <c r="D33" s="8">
        <v>1293032.1649497407</v>
      </c>
      <c r="E33" s="13">
        <v>1521846.5927277887</v>
      </c>
      <c r="F33" s="9" t="s">
        <v>6</v>
      </c>
      <c r="G33" s="9" t="s">
        <v>6</v>
      </c>
      <c r="H33" s="9" t="s">
        <v>6</v>
      </c>
      <c r="I33" s="9" t="s">
        <v>6</v>
      </c>
      <c r="J33" s="7">
        <v>111</v>
      </c>
      <c r="K33" s="8">
        <v>972636.19255439995</v>
      </c>
      <c r="L33" s="13">
        <v>1277249.975773992</v>
      </c>
      <c r="M33" s="13">
        <v>1538347.504247928</v>
      </c>
      <c r="P33" s="23"/>
      <c r="S33" s="23"/>
      <c r="T33" s="23"/>
    </row>
    <row r="34" spans="2:20" ht="14.25" customHeight="1" x14ac:dyDescent="0.25">
      <c r="B34" s="7">
        <v>29</v>
      </c>
      <c r="C34" s="8">
        <v>1087646.9191612059</v>
      </c>
      <c r="D34" s="13">
        <v>1358902.1852694938</v>
      </c>
      <c r="E34" s="9" t="s">
        <v>6</v>
      </c>
      <c r="F34" s="9" t="s">
        <v>6</v>
      </c>
      <c r="G34" s="9" t="s">
        <v>6</v>
      </c>
      <c r="H34" s="9" t="s">
        <v>6</v>
      </c>
      <c r="I34" s="9" t="s">
        <v>6</v>
      </c>
      <c r="J34" s="7">
        <v>112</v>
      </c>
      <c r="K34" s="8">
        <v>1060173.4498842959</v>
      </c>
      <c r="L34" s="13">
        <v>1369753.5142929601</v>
      </c>
      <c r="M34" s="9" t="s">
        <v>6</v>
      </c>
      <c r="P34" s="23"/>
      <c r="S34" s="23"/>
    </row>
    <row r="35" spans="2:20" ht="14.25" customHeight="1" x14ac:dyDescent="0.25">
      <c r="B35" s="7">
        <v>30</v>
      </c>
      <c r="C35" s="8">
        <v>1152905.7343108782</v>
      </c>
      <c r="D35" s="13">
        <v>1428544.593910702</v>
      </c>
      <c r="E35" s="9" t="s">
        <v>6</v>
      </c>
      <c r="F35" s="9" t="s">
        <v>6</v>
      </c>
      <c r="G35" s="9" t="s">
        <v>6</v>
      </c>
      <c r="H35" s="9" t="s">
        <v>6</v>
      </c>
      <c r="I35" s="9" t="s">
        <v>6</v>
      </c>
      <c r="J35" s="7">
        <v>113</v>
      </c>
      <c r="K35" s="8">
        <v>1155589.0603738825</v>
      </c>
      <c r="L35" s="13">
        <v>1470225.9205654105</v>
      </c>
      <c r="M35" s="9" t="s">
        <v>6</v>
      </c>
      <c r="P35" s="23"/>
      <c r="S35" s="23"/>
    </row>
    <row r="36" spans="2:20" ht="14.25" customHeight="1" x14ac:dyDescent="0.25">
      <c r="B36" s="7">
        <v>31</v>
      </c>
      <c r="C36" s="8">
        <v>1222080.0783695308</v>
      </c>
      <c r="D36" s="13">
        <v>1502682.0370047388</v>
      </c>
      <c r="E36" s="9" t="s">
        <v>6</v>
      </c>
      <c r="F36" s="9" t="s">
        <v>6</v>
      </c>
      <c r="G36" s="9" t="s">
        <v>6</v>
      </c>
      <c r="H36" s="9" t="s">
        <v>6</v>
      </c>
      <c r="I36" s="9" t="s">
        <v>6</v>
      </c>
      <c r="J36" s="7">
        <v>114</v>
      </c>
      <c r="K36" s="8">
        <v>1259592.0758075321</v>
      </c>
      <c r="L36" s="13">
        <v>1579956.105492196</v>
      </c>
      <c r="M36" s="9" t="s">
        <v>6</v>
      </c>
      <c r="P36" s="23"/>
      <c r="S36" s="23"/>
    </row>
    <row r="37" spans="2:20" ht="14.25" customHeight="1" x14ac:dyDescent="0.25">
      <c r="B37" s="7">
        <v>32</v>
      </c>
      <c r="C37" s="8">
        <v>1295404.8830717027</v>
      </c>
      <c r="D37" s="13">
        <v>1580556.2607628547</v>
      </c>
      <c r="E37" s="9" t="s">
        <v>6</v>
      </c>
      <c r="F37" s="9" t="s">
        <v>6</v>
      </c>
      <c r="G37" s="9" t="s">
        <v>6</v>
      </c>
      <c r="H37" s="9" t="s">
        <v>6</v>
      </c>
      <c r="I37" s="9" t="s">
        <v>6</v>
      </c>
      <c r="J37" s="7">
        <v>115</v>
      </c>
      <c r="K37" s="8">
        <v>1372955.3626302099</v>
      </c>
      <c r="L37" s="13">
        <v>1698569.2387548098</v>
      </c>
      <c r="M37" s="9" t="s">
        <v>6</v>
      </c>
      <c r="P37" s="23"/>
      <c r="S37" s="23"/>
    </row>
    <row r="38" spans="2:20" ht="14.25" customHeight="1" x14ac:dyDescent="0.25">
      <c r="B38" s="7">
        <v>33</v>
      </c>
      <c r="C38" s="8">
        <v>1424945.371378873</v>
      </c>
      <c r="D38" s="13">
        <v>1748556.6121158251</v>
      </c>
      <c r="E38" s="9" t="s">
        <v>6</v>
      </c>
      <c r="F38" s="9" t="s">
        <v>6</v>
      </c>
      <c r="G38" s="9" t="s">
        <v>6</v>
      </c>
      <c r="H38" s="9" t="s">
        <v>6</v>
      </c>
      <c r="I38" s="9" t="s">
        <v>6</v>
      </c>
      <c r="J38" s="7">
        <v>116</v>
      </c>
      <c r="K38" s="8">
        <v>1496521.3452669287</v>
      </c>
      <c r="L38" s="13">
        <v>1827483.3610231606</v>
      </c>
      <c r="M38" s="9" t="s">
        <v>6</v>
      </c>
      <c r="P38" s="23"/>
      <c r="S38" s="23"/>
    </row>
    <row r="39" spans="2:20" ht="14.25" customHeight="1" x14ac:dyDescent="0.25">
      <c r="B39" s="7">
        <v>34</v>
      </c>
      <c r="C39" s="8">
        <v>1567439.9085167602</v>
      </c>
      <c r="D39" s="13">
        <v>1901782.7857801761</v>
      </c>
      <c r="E39" s="13">
        <v>2188362.3948631044</v>
      </c>
      <c r="F39" s="9" t="s">
        <v>6</v>
      </c>
      <c r="G39" s="9" t="s">
        <v>6</v>
      </c>
      <c r="H39" s="9" t="s">
        <v>6</v>
      </c>
      <c r="I39" s="9" t="s">
        <v>6</v>
      </c>
      <c r="J39" s="9" t="s">
        <v>6</v>
      </c>
      <c r="K39" s="9" t="s">
        <v>6</v>
      </c>
      <c r="L39" s="9" t="s">
        <v>6</v>
      </c>
      <c r="M39" s="9" t="s">
        <v>6</v>
      </c>
      <c r="P39" s="23"/>
    </row>
    <row r="40" spans="2:20" ht="14.25" customHeight="1" x14ac:dyDescent="0.25">
      <c r="B40" s="7">
        <v>35</v>
      </c>
      <c r="C40" s="8">
        <v>1661486.3030277658</v>
      </c>
      <c r="D40" s="13">
        <v>2014811.0806127337</v>
      </c>
      <c r="E40" s="9" t="s">
        <v>6</v>
      </c>
      <c r="F40" s="9" t="s">
        <v>6</v>
      </c>
      <c r="G40" s="9" t="s">
        <v>6</v>
      </c>
      <c r="H40" s="9" t="s">
        <v>6</v>
      </c>
      <c r="I40" s="9" t="s">
        <v>6</v>
      </c>
      <c r="J40" s="9" t="s">
        <v>6</v>
      </c>
      <c r="K40" s="9" t="s">
        <v>6</v>
      </c>
      <c r="L40" s="9" t="s">
        <v>6</v>
      </c>
      <c r="M40" s="9" t="s">
        <v>6</v>
      </c>
      <c r="P40" s="23"/>
    </row>
    <row r="41" spans="2:20" ht="14.25" customHeight="1" x14ac:dyDescent="0.25">
      <c r="B41" s="7">
        <v>36</v>
      </c>
      <c r="C41" s="8">
        <v>1761175.4812094318</v>
      </c>
      <c r="D41" s="13">
        <v>2120351.8858539998</v>
      </c>
      <c r="E41" s="9" t="s">
        <v>6</v>
      </c>
      <c r="F41" s="9" t="s">
        <v>6</v>
      </c>
      <c r="G41" s="9" t="s">
        <v>6</v>
      </c>
      <c r="H41" s="9" t="s">
        <v>6</v>
      </c>
      <c r="I41" s="9" t="s">
        <v>6</v>
      </c>
      <c r="J41" s="9" t="s">
        <v>6</v>
      </c>
      <c r="K41" s="9" t="s">
        <v>6</v>
      </c>
      <c r="L41" s="9" t="s">
        <v>6</v>
      </c>
      <c r="M41" s="9" t="s">
        <v>6</v>
      </c>
      <c r="P41" s="23"/>
    </row>
    <row r="42" spans="2:20" ht="14.25" customHeight="1" x14ac:dyDescent="0.25">
      <c r="B42" s="7">
        <v>37</v>
      </c>
      <c r="C42" s="8">
        <v>1866846.0100819976</v>
      </c>
      <c r="D42" s="13">
        <v>2250054.0393783418</v>
      </c>
      <c r="E42" s="13">
        <v>2578518.0644894936</v>
      </c>
      <c r="F42" s="9" t="s">
        <v>6</v>
      </c>
      <c r="G42" s="9" t="s">
        <v>6</v>
      </c>
      <c r="H42" s="9" t="s">
        <v>6</v>
      </c>
      <c r="I42" s="9" t="s">
        <v>6</v>
      </c>
      <c r="J42" s="9" t="s">
        <v>6</v>
      </c>
      <c r="K42" s="9" t="s">
        <v>6</v>
      </c>
      <c r="L42" s="9" t="s">
        <v>6</v>
      </c>
      <c r="M42" s="9" t="s">
        <v>6</v>
      </c>
      <c r="P42" s="23"/>
    </row>
    <row r="43" spans="2:20" ht="14.25" customHeight="1" x14ac:dyDescent="0.25">
      <c r="B43" s="7">
        <v>38</v>
      </c>
      <c r="C43" s="8">
        <v>1978856.7706869175</v>
      </c>
      <c r="D43" s="13">
        <v>2382783.4490731973</v>
      </c>
      <c r="E43" s="9" t="s">
        <v>6</v>
      </c>
      <c r="F43" s="9" t="s">
        <v>6</v>
      </c>
      <c r="G43" s="9" t="s">
        <v>6</v>
      </c>
      <c r="H43" s="9" t="s">
        <v>6</v>
      </c>
      <c r="I43" s="9" t="s">
        <v>6</v>
      </c>
      <c r="J43" s="9" t="s">
        <v>6</v>
      </c>
      <c r="K43" s="9" t="s">
        <v>6</v>
      </c>
      <c r="L43" s="9" t="s">
        <v>6</v>
      </c>
      <c r="M43" s="9" t="s">
        <v>6</v>
      </c>
      <c r="P43" s="23"/>
    </row>
    <row r="44" spans="2:20" ht="14.25" customHeight="1" x14ac:dyDescent="0.25">
      <c r="B44" s="7">
        <v>39</v>
      </c>
      <c r="C44" s="8">
        <v>2097588.1769281323</v>
      </c>
      <c r="D44" s="13">
        <v>2508271.9818845643</v>
      </c>
      <c r="E44" s="9" t="s">
        <v>6</v>
      </c>
      <c r="F44" s="9" t="s">
        <v>6</v>
      </c>
      <c r="G44" s="9" t="s">
        <v>6</v>
      </c>
      <c r="H44" s="9" t="s">
        <v>6</v>
      </c>
      <c r="I44" s="9" t="s">
        <v>6</v>
      </c>
      <c r="J44" s="9" t="s">
        <v>6</v>
      </c>
      <c r="K44" s="9" t="s">
        <v>6</v>
      </c>
      <c r="L44" s="9" t="s">
        <v>6</v>
      </c>
      <c r="M44" s="9" t="s">
        <v>6</v>
      </c>
      <c r="P44" s="23"/>
    </row>
    <row r="45" spans="2:20" ht="14.25" customHeight="1" x14ac:dyDescent="0.25">
      <c r="B45" s="7">
        <v>40</v>
      </c>
      <c r="C45" s="8">
        <v>2223443.4675438204</v>
      </c>
      <c r="D45" s="13">
        <v>2660592.8911507162</v>
      </c>
      <c r="E45" s="9" t="s">
        <v>6</v>
      </c>
      <c r="F45" s="9" t="s">
        <v>6</v>
      </c>
      <c r="G45" s="9" t="s">
        <v>6</v>
      </c>
      <c r="H45" s="9" t="s">
        <v>6</v>
      </c>
      <c r="I45" s="9" t="s">
        <v>6</v>
      </c>
      <c r="J45" s="9" t="s">
        <v>6</v>
      </c>
      <c r="K45" s="9" t="s">
        <v>6</v>
      </c>
      <c r="L45" s="9" t="s">
        <v>6</v>
      </c>
      <c r="M45" s="9" t="s">
        <v>6</v>
      </c>
      <c r="P45" s="23"/>
    </row>
    <row r="46" spans="2:20" ht="14.25" customHeight="1" x14ac:dyDescent="0.25">
      <c r="B46" s="7">
        <v>41</v>
      </c>
      <c r="C46" s="8">
        <v>2445787.8142982023</v>
      </c>
      <c r="D46" s="13">
        <v>2905555.9863194022</v>
      </c>
      <c r="E46" s="9" t="s">
        <v>6</v>
      </c>
      <c r="F46" s="9" t="s">
        <v>6</v>
      </c>
      <c r="G46" s="9" t="s">
        <v>6</v>
      </c>
      <c r="H46" s="9" t="s">
        <v>6</v>
      </c>
      <c r="I46" s="9" t="s">
        <v>6</v>
      </c>
      <c r="J46" s="9" t="s">
        <v>6</v>
      </c>
      <c r="K46" s="9" t="s">
        <v>6</v>
      </c>
      <c r="L46" s="9" t="s">
        <v>6</v>
      </c>
      <c r="M46" s="9" t="s">
        <v>6</v>
      </c>
      <c r="P46" s="23"/>
    </row>
    <row r="47" spans="2:20" ht="14.25" customHeight="1" x14ac:dyDescent="0.25">
      <c r="B47" s="7">
        <v>42</v>
      </c>
      <c r="C47" s="8">
        <v>2592535.0831560944</v>
      </c>
      <c r="D47" s="13">
        <v>3060042.6065191422</v>
      </c>
      <c r="E47" s="9" t="s">
        <v>6</v>
      </c>
      <c r="F47" s="9" t="s">
        <v>6</v>
      </c>
      <c r="G47" s="9" t="s">
        <v>6</v>
      </c>
      <c r="H47" s="9" t="s">
        <v>6</v>
      </c>
      <c r="I47" s="9" t="s">
        <v>6</v>
      </c>
      <c r="J47" s="9" t="s">
        <v>6</v>
      </c>
      <c r="K47" s="9" t="s">
        <v>6</v>
      </c>
      <c r="L47" s="9" t="s">
        <v>6</v>
      </c>
      <c r="M47" s="9" t="s">
        <v>6</v>
      </c>
      <c r="P47" s="23"/>
    </row>
    <row r="48" spans="2:20" ht="14.25" customHeight="1" x14ac:dyDescent="0.25">
      <c r="B48" s="7">
        <v>43</v>
      </c>
      <c r="C48" s="8">
        <v>2748087.1881454601</v>
      </c>
      <c r="D48" s="13">
        <v>3255094.7852376522</v>
      </c>
      <c r="E48" s="9" t="s">
        <v>6</v>
      </c>
      <c r="F48" s="9" t="s">
        <v>6</v>
      </c>
      <c r="G48" s="9" t="s">
        <v>6</v>
      </c>
      <c r="H48" s="9" t="s">
        <v>6</v>
      </c>
      <c r="I48" s="9" t="s">
        <v>6</v>
      </c>
      <c r="J48" s="9" t="s">
        <v>6</v>
      </c>
      <c r="K48" s="9" t="s">
        <v>6</v>
      </c>
      <c r="L48" s="9" t="s">
        <v>6</v>
      </c>
      <c r="M48" s="9" t="s">
        <v>6</v>
      </c>
      <c r="P48" s="23"/>
    </row>
    <row r="49" spans="2:16" ht="14.25" customHeight="1" x14ac:dyDescent="0.25">
      <c r="B49" s="7">
        <v>44</v>
      </c>
      <c r="C49" s="8">
        <v>2912972.4194341879</v>
      </c>
      <c r="D49" s="13">
        <v>3476823.535000388</v>
      </c>
      <c r="E49" s="9" t="s">
        <v>6</v>
      </c>
      <c r="F49" s="9" t="s">
        <v>6</v>
      </c>
      <c r="G49" s="9" t="s">
        <v>6</v>
      </c>
      <c r="H49" s="9" t="s">
        <v>6</v>
      </c>
      <c r="I49" s="9" t="s">
        <v>6</v>
      </c>
      <c r="J49" s="9" t="s">
        <v>6</v>
      </c>
      <c r="K49" s="9" t="s">
        <v>6</v>
      </c>
      <c r="L49" s="9" t="s">
        <v>6</v>
      </c>
      <c r="M49" s="9" t="s">
        <v>6</v>
      </c>
      <c r="P49" s="23"/>
    </row>
    <row r="50" spans="2:16" ht="14.25" customHeight="1" x14ac:dyDescent="0.25">
      <c r="B50" s="7">
        <v>45</v>
      </c>
      <c r="C50" s="8">
        <v>3087750.7646002392</v>
      </c>
      <c r="D50" s="13">
        <v>3853427.149246783</v>
      </c>
      <c r="E50" s="9" t="s">
        <v>6</v>
      </c>
      <c r="F50" s="9" t="s">
        <v>6</v>
      </c>
      <c r="G50" s="9" t="s">
        <v>6</v>
      </c>
      <c r="H50" s="9" t="s">
        <v>6</v>
      </c>
      <c r="I50" s="9" t="s">
        <v>6</v>
      </c>
      <c r="J50" s="9" t="s">
        <v>6</v>
      </c>
      <c r="K50" s="9" t="s">
        <v>6</v>
      </c>
      <c r="L50" s="9" t="s">
        <v>6</v>
      </c>
      <c r="M50" s="9" t="s">
        <v>6</v>
      </c>
      <c r="P50" s="23"/>
    </row>
  </sheetData>
  <mergeCells count="5">
    <mergeCell ref="F5:I5"/>
    <mergeCell ref="J5:M5"/>
    <mergeCell ref="B2:M2"/>
    <mergeCell ref="B3:M3"/>
    <mergeCell ref="C5:E5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A51"/>
  <sheetViews>
    <sheetView workbookViewId="0">
      <pane ySplit="7" topLeftCell="A8" activePane="bottomLeft" state="frozen"/>
      <selection activeCell="A6" sqref="A6"/>
      <selection pane="bottomLeft" activeCell="D32" sqref="D32"/>
    </sheetView>
  </sheetViews>
  <sheetFormatPr baseColWidth="10" defaultRowHeight="12" x14ac:dyDescent="0.25"/>
  <cols>
    <col min="1" max="1" width="16" style="1" customWidth="1"/>
    <col min="2" max="3" width="8.85546875" style="1" bestFit="1" customWidth="1"/>
    <col min="4" max="4" width="10.5703125" style="1" customWidth="1"/>
    <col min="5" max="5" width="10.140625" style="1" bestFit="1" customWidth="1"/>
    <col min="6" max="6" width="10.140625" style="1" customWidth="1"/>
    <col min="7" max="8" width="11.42578125" style="1" customWidth="1"/>
    <col min="9" max="9" width="8.85546875" style="1" bestFit="1" customWidth="1"/>
    <col min="10" max="10" width="11" style="1" customWidth="1"/>
    <col min="11" max="11" width="8.85546875" style="1" bestFit="1" customWidth="1"/>
    <col min="12" max="12" width="10" style="1" bestFit="1" customWidth="1"/>
    <col min="13" max="13" width="10.140625" style="1" bestFit="1" customWidth="1"/>
    <col min="14" max="14" width="11.42578125" style="1"/>
    <col min="15" max="18" width="11.42578125" style="19" hidden="1" customWidth="1"/>
    <col min="19" max="22" width="11.42578125" style="1" hidden="1" customWidth="1"/>
    <col min="23" max="16384" width="11.42578125" style="1"/>
  </cols>
  <sheetData>
    <row r="1" spans="1:18" ht="15" customHeight="1" x14ac:dyDescent="0.25"/>
    <row r="2" spans="1:18" x14ac:dyDescent="0.25">
      <c r="B2" s="96" t="s">
        <v>31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8" s="2" customFormat="1" x14ac:dyDescent="0.25">
      <c r="B3" s="97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O3" s="20"/>
      <c r="P3" s="20"/>
      <c r="Q3" s="20"/>
      <c r="R3" s="20"/>
    </row>
    <row r="4" spans="1:18" s="2" customFormat="1" x14ac:dyDescent="0.25">
      <c r="B4" s="97" t="s">
        <v>36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O4" s="20"/>
      <c r="P4" s="20"/>
      <c r="Q4" s="20"/>
      <c r="R4" s="20"/>
    </row>
    <row r="5" spans="1:18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8" ht="13.5" customHeight="1" x14ac:dyDescent="0.25">
      <c r="B6" s="4"/>
      <c r="C6" s="95" t="s">
        <v>1</v>
      </c>
      <c r="D6" s="95"/>
      <c r="E6" s="95"/>
      <c r="F6" s="95" t="s">
        <v>2</v>
      </c>
      <c r="G6" s="95"/>
      <c r="H6" s="95"/>
      <c r="I6" s="95"/>
      <c r="J6" s="95" t="s">
        <v>3</v>
      </c>
      <c r="K6" s="95"/>
      <c r="L6" s="95"/>
      <c r="M6" s="95"/>
    </row>
    <row r="7" spans="1:18" ht="36" x14ac:dyDescent="0.25">
      <c r="A7" s="28"/>
      <c r="B7" s="5" t="s">
        <v>32</v>
      </c>
      <c r="C7" s="5" t="s">
        <v>26</v>
      </c>
      <c r="D7" s="5" t="s">
        <v>33</v>
      </c>
      <c r="E7" s="5" t="s">
        <v>27</v>
      </c>
      <c r="F7" s="5" t="s">
        <v>32</v>
      </c>
      <c r="G7" s="5" t="s">
        <v>28</v>
      </c>
      <c r="H7" s="6">
        <v>0.2</v>
      </c>
      <c r="I7" s="5" t="s">
        <v>29</v>
      </c>
      <c r="J7" s="5" t="s">
        <v>32</v>
      </c>
      <c r="K7" s="5" t="s">
        <v>26</v>
      </c>
      <c r="L7" s="5" t="s">
        <v>33</v>
      </c>
      <c r="M7" s="5" t="s">
        <v>27</v>
      </c>
    </row>
    <row r="8" spans="1:18" ht="14.25" customHeight="1" x14ac:dyDescent="0.25">
      <c r="A8" s="19"/>
      <c r="B8" s="7">
        <v>2</v>
      </c>
      <c r="C8" s="8">
        <v>303390</v>
      </c>
      <c r="D8" s="9" t="s">
        <v>6</v>
      </c>
      <c r="E8" s="9" t="s">
        <v>6</v>
      </c>
      <c r="F8" s="9" t="s">
        <v>6</v>
      </c>
      <c r="G8" s="9" t="s">
        <v>6</v>
      </c>
      <c r="H8" s="9" t="s">
        <v>6</v>
      </c>
      <c r="I8" s="9" t="s">
        <v>6</v>
      </c>
      <c r="J8" s="9" t="s">
        <v>6</v>
      </c>
      <c r="K8" s="9" t="s">
        <v>6</v>
      </c>
      <c r="L8" s="9" t="s">
        <v>6</v>
      </c>
      <c r="M8" s="9" t="s">
        <v>6</v>
      </c>
    </row>
    <row r="9" spans="1:18" ht="14.25" customHeight="1" x14ac:dyDescent="0.25">
      <c r="A9" s="19"/>
      <c r="B9" s="7">
        <v>3</v>
      </c>
      <c r="C9" s="8">
        <v>315525.59999999998</v>
      </c>
      <c r="D9" s="9" t="s">
        <v>6</v>
      </c>
      <c r="E9" s="9" t="s">
        <v>6</v>
      </c>
      <c r="F9" s="9" t="s">
        <v>6</v>
      </c>
      <c r="G9" s="9" t="s">
        <v>6</v>
      </c>
      <c r="H9" s="9" t="s">
        <v>6</v>
      </c>
      <c r="I9" s="9" t="s">
        <v>6</v>
      </c>
      <c r="J9" s="9" t="s">
        <v>6</v>
      </c>
      <c r="K9" s="9" t="s">
        <v>6</v>
      </c>
      <c r="L9" s="9" t="s">
        <v>6</v>
      </c>
      <c r="M9" s="9" t="s">
        <v>6</v>
      </c>
    </row>
    <row r="10" spans="1:18" ht="14.25" customHeight="1" x14ac:dyDescent="0.25">
      <c r="A10" s="19"/>
      <c r="B10" s="7">
        <v>4</v>
      </c>
      <c r="C10" s="8">
        <v>328146.62399999995</v>
      </c>
      <c r="D10" s="9" t="s">
        <v>6</v>
      </c>
      <c r="E10" s="9" t="s">
        <v>6</v>
      </c>
      <c r="F10" s="9" t="s">
        <v>6</v>
      </c>
      <c r="G10" s="9" t="s">
        <v>6</v>
      </c>
      <c r="H10" s="9" t="s">
        <v>6</v>
      </c>
      <c r="I10" s="9" t="s">
        <v>6</v>
      </c>
      <c r="J10" s="9" t="s">
        <v>6</v>
      </c>
      <c r="K10" s="9" t="s">
        <v>6</v>
      </c>
      <c r="L10" s="9" t="s">
        <v>6</v>
      </c>
      <c r="M10" s="9" t="s">
        <v>6</v>
      </c>
    </row>
    <row r="11" spans="1:18" ht="14.25" customHeight="1" x14ac:dyDescent="0.25">
      <c r="A11" s="19"/>
      <c r="B11" s="7">
        <v>5</v>
      </c>
      <c r="C11" s="8">
        <v>341272.48895999999</v>
      </c>
      <c r="D11" s="9" t="s">
        <v>6</v>
      </c>
      <c r="E11" s="9" t="s">
        <v>6</v>
      </c>
      <c r="F11" s="9" t="s">
        <v>6</v>
      </c>
      <c r="G11" s="9" t="s">
        <v>6</v>
      </c>
      <c r="H11" s="9" t="s">
        <v>6</v>
      </c>
      <c r="I11" s="9" t="s">
        <v>6</v>
      </c>
      <c r="J11" s="9" t="s">
        <v>6</v>
      </c>
      <c r="K11" s="9" t="s">
        <v>6</v>
      </c>
      <c r="L11" s="9" t="s">
        <v>6</v>
      </c>
      <c r="M11" s="9" t="s">
        <v>6</v>
      </c>
    </row>
    <row r="12" spans="1:18" ht="14.25" customHeight="1" x14ac:dyDescent="0.25">
      <c r="A12" s="19"/>
      <c r="B12" s="7">
        <v>6</v>
      </c>
      <c r="C12" s="8">
        <v>354923.38851839997</v>
      </c>
      <c r="D12" s="9" t="s">
        <v>6</v>
      </c>
      <c r="E12" s="9" t="s">
        <v>6</v>
      </c>
      <c r="F12" s="9" t="s">
        <v>6</v>
      </c>
      <c r="G12" s="9" t="s">
        <v>6</v>
      </c>
      <c r="H12" s="9" t="s">
        <v>6</v>
      </c>
      <c r="I12" s="9" t="s">
        <v>6</v>
      </c>
      <c r="J12" s="9" t="s">
        <v>6</v>
      </c>
      <c r="K12" s="9" t="s">
        <v>6</v>
      </c>
      <c r="L12" s="9" t="s">
        <v>6</v>
      </c>
      <c r="M12" s="9" t="s">
        <v>6</v>
      </c>
    </row>
    <row r="13" spans="1:18" ht="14.25" customHeight="1" x14ac:dyDescent="0.25">
      <c r="A13" s="19"/>
      <c r="B13" s="7">
        <v>7</v>
      </c>
      <c r="C13" s="8">
        <v>372669.55794431997</v>
      </c>
      <c r="D13" s="9" t="s">
        <v>6</v>
      </c>
      <c r="E13" s="9" t="s">
        <v>6</v>
      </c>
      <c r="F13" s="9" t="s">
        <v>6</v>
      </c>
      <c r="G13" s="9" t="s">
        <v>6</v>
      </c>
      <c r="H13" s="9" t="s">
        <v>6</v>
      </c>
      <c r="I13" s="9" t="s">
        <v>6</v>
      </c>
      <c r="J13" s="9" t="s">
        <v>6</v>
      </c>
      <c r="K13" s="9" t="s">
        <v>6</v>
      </c>
      <c r="L13" s="9" t="s">
        <v>6</v>
      </c>
      <c r="M13" s="9" t="s">
        <v>6</v>
      </c>
    </row>
    <row r="14" spans="1:18" ht="14.25" customHeight="1" x14ac:dyDescent="0.25">
      <c r="A14" s="19"/>
      <c r="B14" s="7">
        <v>8</v>
      </c>
      <c r="C14" s="8">
        <v>383849.64468264958</v>
      </c>
      <c r="D14" s="9" t="s">
        <v>6</v>
      </c>
      <c r="E14" s="9" t="s">
        <v>6</v>
      </c>
      <c r="F14" s="10">
        <v>208</v>
      </c>
      <c r="G14" s="8">
        <v>383849.64468264958</v>
      </c>
      <c r="H14" s="9" t="s">
        <v>6</v>
      </c>
      <c r="I14" s="8">
        <v>379560.60979200003</v>
      </c>
      <c r="J14" s="9" t="s">
        <v>6</v>
      </c>
      <c r="K14" s="9" t="s">
        <v>6</v>
      </c>
      <c r="L14" s="9" t="s">
        <v>6</v>
      </c>
      <c r="M14" s="9" t="s">
        <v>6</v>
      </c>
    </row>
    <row r="15" spans="1:18" ht="14.25" customHeight="1" x14ac:dyDescent="0.25">
      <c r="A15" s="19"/>
      <c r="B15" s="7">
        <v>9</v>
      </c>
      <c r="C15" s="8">
        <v>399203.63046995556</v>
      </c>
      <c r="D15" s="9" t="s">
        <v>6</v>
      </c>
      <c r="E15" s="9" t="s">
        <v>6</v>
      </c>
      <c r="F15" s="10">
        <v>210</v>
      </c>
      <c r="G15" s="8">
        <v>388437.83660842379</v>
      </c>
      <c r="H15" s="8">
        <f>G15*20%</f>
        <v>77687.567321684764</v>
      </c>
      <c r="I15" s="8">
        <f>G15+H15</f>
        <v>466125.40393010853</v>
      </c>
      <c r="J15" s="9" t="s">
        <v>6</v>
      </c>
      <c r="K15" s="9" t="s">
        <v>6</v>
      </c>
      <c r="L15" s="9" t="s">
        <v>6</v>
      </c>
      <c r="M15" s="9" t="s">
        <v>6</v>
      </c>
    </row>
    <row r="16" spans="1:18" ht="14.25" customHeight="1" x14ac:dyDescent="0.25">
      <c r="A16" s="19"/>
      <c r="B16" s="7">
        <v>10</v>
      </c>
      <c r="C16" s="8">
        <v>415171.77568875381</v>
      </c>
      <c r="D16" s="9" t="s">
        <v>6</v>
      </c>
      <c r="E16" s="9" t="s">
        <v>6</v>
      </c>
      <c r="F16" s="10">
        <v>211</v>
      </c>
      <c r="G16" s="8">
        <v>406860.94769184187</v>
      </c>
      <c r="H16" s="8">
        <f t="shared" ref="H16:H33" si="0">G16*20%</f>
        <v>81372.189538368373</v>
      </c>
      <c r="I16" s="8">
        <f t="shared" ref="I16:I32" si="1">G16+H16</f>
        <v>488233.13723021024</v>
      </c>
      <c r="J16" s="9" t="s">
        <v>6</v>
      </c>
      <c r="K16" s="9" t="s">
        <v>6</v>
      </c>
      <c r="L16" s="9" t="s">
        <v>6</v>
      </c>
      <c r="M16" s="9" t="s">
        <v>6</v>
      </c>
    </row>
    <row r="17" spans="1:27" ht="14.25" customHeight="1" x14ac:dyDescent="0.25">
      <c r="A17" s="19"/>
      <c r="B17" s="7">
        <v>11</v>
      </c>
      <c r="C17" s="8">
        <v>431778.64671630395</v>
      </c>
      <c r="D17" s="9" t="s">
        <v>6</v>
      </c>
      <c r="E17" s="9" t="s">
        <v>6</v>
      </c>
      <c r="F17" s="10">
        <v>212</v>
      </c>
      <c r="G17" s="8">
        <v>427250.2952891129</v>
      </c>
      <c r="H17" s="8">
        <f t="shared" si="0"/>
        <v>85450.059057822582</v>
      </c>
      <c r="I17" s="8">
        <f t="shared" si="1"/>
        <v>512700.35434693546</v>
      </c>
      <c r="J17" s="9" t="s">
        <v>6</v>
      </c>
      <c r="K17" s="9" t="s">
        <v>6</v>
      </c>
      <c r="L17" s="9" t="s">
        <v>6</v>
      </c>
      <c r="M17" s="9" t="s">
        <v>6</v>
      </c>
    </row>
    <row r="18" spans="1:27" ht="14.25" customHeight="1" x14ac:dyDescent="0.25">
      <c r="A18" s="19"/>
      <c r="B18" s="7">
        <v>12</v>
      </c>
      <c r="C18" s="8">
        <v>453367.57905211917</v>
      </c>
      <c r="D18" s="9" t="s">
        <v>6</v>
      </c>
      <c r="E18" s="9" t="s">
        <v>6</v>
      </c>
      <c r="F18" s="10">
        <v>213</v>
      </c>
      <c r="G18" s="8">
        <v>448665.87614099315</v>
      </c>
      <c r="H18" s="8">
        <f t="shared" si="0"/>
        <v>89733.175228198641</v>
      </c>
      <c r="I18" s="8">
        <f t="shared" si="1"/>
        <v>538399.05136919185</v>
      </c>
      <c r="J18" s="9" t="s">
        <v>6</v>
      </c>
      <c r="K18" s="9" t="s">
        <v>6</v>
      </c>
      <c r="L18" s="9" t="s">
        <v>6</v>
      </c>
      <c r="M18" s="9" t="s">
        <v>6</v>
      </c>
    </row>
    <row r="19" spans="1:27" ht="14.25" customHeight="1" x14ac:dyDescent="0.25">
      <c r="A19" s="19"/>
      <c r="B19" s="7">
        <v>13</v>
      </c>
      <c r="C19" s="8">
        <v>476035.95800472511</v>
      </c>
      <c r="D19" s="9" t="s">
        <v>6</v>
      </c>
      <c r="E19" s="9" t="s">
        <v>6</v>
      </c>
      <c r="F19" s="10">
        <v>214</v>
      </c>
      <c r="G19" s="8">
        <v>471148.23765593156</v>
      </c>
      <c r="H19" s="8">
        <f t="shared" si="0"/>
        <v>94229.647531186318</v>
      </c>
      <c r="I19" s="8">
        <f t="shared" si="1"/>
        <v>565377.88518711785</v>
      </c>
      <c r="J19" s="9" t="s">
        <v>6</v>
      </c>
      <c r="K19" s="9" t="s">
        <v>6</v>
      </c>
      <c r="L19" s="9" t="s">
        <v>6</v>
      </c>
      <c r="M19" s="9" t="s">
        <v>6</v>
      </c>
    </row>
    <row r="20" spans="1:27" ht="14.25" customHeight="1" x14ac:dyDescent="0.25">
      <c r="A20" s="19"/>
      <c r="B20" s="7">
        <v>14</v>
      </c>
      <c r="C20" s="8">
        <v>499837.75590496132</v>
      </c>
      <c r="D20" s="9" t="s">
        <v>6</v>
      </c>
      <c r="E20" s="9" t="s">
        <v>6</v>
      </c>
      <c r="F20" s="10">
        <v>215</v>
      </c>
      <c r="G20" s="8">
        <v>494762.26555697294</v>
      </c>
      <c r="H20" s="8">
        <f>G20*20%</f>
        <v>98952.4531113946</v>
      </c>
      <c r="I20" s="8">
        <f>G20+H20</f>
        <v>593714.71866836748</v>
      </c>
      <c r="J20" s="9" t="s">
        <v>6</v>
      </c>
      <c r="K20" s="9" t="s">
        <v>6</v>
      </c>
      <c r="L20" s="9" t="s">
        <v>6</v>
      </c>
      <c r="M20" s="9" t="s">
        <v>6</v>
      </c>
    </row>
    <row r="21" spans="1:27" ht="14.25" customHeight="1" x14ac:dyDescent="0.25">
      <c r="A21" s="19"/>
      <c r="B21" s="7">
        <v>15</v>
      </c>
      <c r="C21" s="8">
        <v>524829.64370020945</v>
      </c>
      <c r="D21" s="9" t="s">
        <v>6</v>
      </c>
      <c r="E21" s="9" t="s">
        <v>6</v>
      </c>
      <c r="F21" s="10">
        <v>216</v>
      </c>
      <c r="G21" s="8">
        <v>519557.99603775074</v>
      </c>
      <c r="H21" s="8">
        <f t="shared" si="0"/>
        <v>103911.59920755016</v>
      </c>
      <c r="I21" s="8">
        <f t="shared" si="1"/>
        <v>623469.59524530091</v>
      </c>
      <c r="J21" s="9" t="s">
        <v>6</v>
      </c>
      <c r="K21" s="9" t="s">
        <v>6</v>
      </c>
      <c r="L21" s="9" t="s">
        <v>6</v>
      </c>
      <c r="M21" s="9" t="s">
        <v>6</v>
      </c>
    </row>
    <row r="22" spans="1:27" ht="14.25" customHeight="1" x14ac:dyDescent="0.25">
      <c r="A22" s="19"/>
      <c r="B22" s="7">
        <v>16</v>
      </c>
      <c r="C22" s="8">
        <v>551071.1258852199</v>
      </c>
      <c r="D22" s="9" t="s">
        <v>6</v>
      </c>
      <c r="E22" s="9" t="s">
        <v>6</v>
      </c>
      <c r="F22" s="10">
        <v>217</v>
      </c>
      <c r="G22" s="8">
        <v>545588.57041817054</v>
      </c>
      <c r="H22" s="8">
        <f t="shared" si="0"/>
        <v>109117.71408363411</v>
      </c>
      <c r="I22" s="8">
        <f t="shared" si="1"/>
        <v>654706.28450180462</v>
      </c>
      <c r="J22" s="9" t="s">
        <v>6</v>
      </c>
      <c r="K22" s="9" t="s">
        <v>6</v>
      </c>
      <c r="L22" s="9" t="s">
        <v>6</v>
      </c>
      <c r="M22" s="9" t="s">
        <v>6</v>
      </c>
    </row>
    <row r="23" spans="1:27" ht="14.25" customHeight="1" x14ac:dyDescent="0.25">
      <c r="A23" s="19"/>
      <c r="B23" s="7">
        <v>17</v>
      </c>
      <c r="C23" s="8">
        <v>578624.68217948091</v>
      </c>
      <c r="D23" s="9" t="s">
        <v>6</v>
      </c>
      <c r="E23" s="9" t="s">
        <v>6</v>
      </c>
      <c r="F23" s="10">
        <v>218</v>
      </c>
      <c r="G23" s="8">
        <v>572936.3387572068</v>
      </c>
      <c r="H23" s="8">
        <f t="shared" si="0"/>
        <v>114587.26775144137</v>
      </c>
      <c r="I23" s="8">
        <f t="shared" si="1"/>
        <v>687523.60650864814</v>
      </c>
      <c r="J23" s="7">
        <v>100</v>
      </c>
      <c r="K23" s="8">
        <v>513901.19669999991</v>
      </c>
      <c r="L23" s="9" t="s">
        <v>6</v>
      </c>
      <c r="M23" s="9" t="s">
        <v>6</v>
      </c>
      <c r="Z23" s="15">
        <v>100</v>
      </c>
      <c r="AA23" s="16">
        <v>572757.60419063561</v>
      </c>
    </row>
    <row r="24" spans="1:27" ht="14.25" customHeight="1" x14ac:dyDescent="0.25">
      <c r="A24" s="19"/>
      <c r="B24" s="7">
        <v>18</v>
      </c>
      <c r="C24" s="8">
        <v>607555.9162884549</v>
      </c>
      <c r="D24" s="9" t="s">
        <v>6</v>
      </c>
      <c r="E24" s="9" t="s">
        <v>6</v>
      </c>
      <c r="F24" s="10">
        <v>219</v>
      </c>
      <c r="G24" s="8">
        <v>601644.65613261156</v>
      </c>
      <c r="H24" s="8">
        <f>G24*20%</f>
        <v>120328.93122652231</v>
      </c>
      <c r="I24" s="8">
        <f t="shared" si="1"/>
        <v>721973.58735913387</v>
      </c>
      <c r="J24" s="7">
        <v>101</v>
      </c>
      <c r="K24" s="8">
        <v>524179.22063399991</v>
      </c>
      <c r="L24" s="9" t="s">
        <v>6</v>
      </c>
      <c r="M24" s="9" t="s">
        <v>6</v>
      </c>
      <c r="Z24" s="15">
        <v>101</v>
      </c>
      <c r="AA24" s="16">
        <v>585387.05757977546</v>
      </c>
    </row>
    <row r="25" spans="1:27" ht="14.25" customHeight="1" x14ac:dyDescent="0.25">
      <c r="A25" s="19"/>
      <c r="B25" s="7">
        <v>19</v>
      </c>
      <c r="C25" s="8">
        <v>637933.71210287767</v>
      </c>
      <c r="D25" s="9" t="s">
        <v>6</v>
      </c>
      <c r="E25" s="9" t="s">
        <v>6</v>
      </c>
      <c r="F25" s="10">
        <v>220</v>
      </c>
      <c r="G25" s="8">
        <v>631791.40494629461</v>
      </c>
      <c r="H25" s="8">
        <f t="shared" si="0"/>
        <v>126358.28098925893</v>
      </c>
      <c r="I25" s="8">
        <f t="shared" si="1"/>
        <v>758149.68593555351</v>
      </c>
      <c r="J25" s="7">
        <v>102</v>
      </c>
      <c r="K25" s="8">
        <v>539904.59725301992</v>
      </c>
      <c r="L25" s="9" t="s">
        <v>6</v>
      </c>
      <c r="M25" s="9" t="s">
        <v>6</v>
      </c>
      <c r="Z25" s="15">
        <v>102</v>
      </c>
      <c r="AA25" s="16">
        <v>598374.29821296828</v>
      </c>
    </row>
    <row r="26" spans="1:27" ht="14.25" customHeight="1" x14ac:dyDescent="0.25">
      <c r="A26" s="19"/>
      <c r="B26" s="7">
        <v>20</v>
      </c>
      <c r="C26" s="8">
        <v>669830.39770802157</v>
      </c>
      <c r="D26" s="9" t="s">
        <v>6</v>
      </c>
      <c r="E26" s="9" t="s">
        <v>6</v>
      </c>
      <c r="F26" s="10">
        <v>221</v>
      </c>
      <c r="G26" s="8">
        <v>663455.61043583334</v>
      </c>
      <c r="H26" s="8">
        <f t="shared" si="0"/>
        <v>132691.12208716667</v>
      </c>
      <c r="I26" s="8">
        <f t="shared" si="1"/>
        <v>796146.73252299998</v>
      </c>
      <c r="J26" s="7">
        <v>103</v>
      </c>
      <c r="K26" s="8">
        <v>550702.68919808033</v>
      </c>
      <c r="L26" s="9" t="s">
        <v>6</v>
      </c>
      <c r="M26" s="9" t="s">
        <v>6</v>
      </c>
      <c r="Z26" s="15">
        <v>103</v>
      </c>
      <c r="AA26" s="16">
        <v>611697.5097948442</v>
      </c>
    </row>
    <row r="27" spans="1:27" ht="14.25" customHeight="1" x14ac:dyDescent="0.25">
      <c r="A27" s="19"/>
      <c r="B27" s="7">
        <v>21</v>
      </c>
      <c r="C27" s="8">
        <v>703321.9175934227</v>
      </c>
      <c r="D27" s="9" t="s">
        <v>6</v>
      </c>
      <c r="E27" s="9" t="s">
        <v>6</v>
      </c>
      <c r="F27" s="10">
        <v>222</v>
      </c>
      <c r="G27" s="8">
        <v>696699.28913020971</v>
      </c>
      <c r="H27" s="8">
        <f t="shared" si="0"/>
        <v>139339.85782604196</v>
      </c>
      <c r="I27" s="8">
        <f t="shared" si="1"/>
        <v>836039.1469562517</v>
      </c>
      <c r="J27" s="7">
        <v>104</v>
      </c>
      <c r="K27" s="8">
        <v>572730.79676600359</v>
      </c>
      <c r="L27" s="9" t="s">
        <v>6</v>
      </c>
      <c r="M27" s="9" t="s">
        <v>6</v>
      </c>
      <c r="Z27" s="15">
        <v>104</v>
      </c>
      <c r="AA27" s="16">
        <v>625341.42091864499</v>
      </c>
    </row>
    <row r="28" spans="1:27" ht="14.25" customHeight="1" x14ac:dyDescent="0.25">
      <c r="A28" s="19"/>
      <c r="B28" s="7">
        <v>22</v>
      </c>
      <c r="C28" s="8">
        <v>738488.01347309374</v>
      </c>
      <c r="D28" s="9" t="s">
        <v>6</v>
      </c>
      <c r="E28" s="9" t="s">
        <v>6</v>
      </c>
      <c r="F28" s="10">
        <v>223</v>
      </c>
      <c r="G28" s="8">
        <v>731613.91666890797</v>
      </c>
      <c r="H28" s="8">
        <f t="shared" si="0"/>
        <v>146322.78333378161</v>
      </c>
      <c r="I28" s="8">
        <f t="shared" si="1"/>
        <v>877936.70000268961</v>
      </c>
      <c r="J28" s="7">
        <v>105</v>
      </c>
      <c r="K28" s="8">
        <v>586553.99999999988</v>
      </c>
      <c r="L28" s="9" t="s">
        <v>6</v>
      </c>
      <c r="M28" s="9" t="s">
        <v>6</v>
      </c>
      <c r="Z28" s="15">
        <v>105</v>
      </c>
      <c r="AA28" s="16">
        <v>639378.36362399999</v>
      </c>
    </row>
    <row r="29" spans="1:27" ht="14.25" customHeight="1" x14ac:dyDescent="0.25">
      <c r="A29" s="19"/>
      <c r="B29" s="7">
        <v>23</v>
      </c>
      <c r="C29" s="8">
        <v>775412.41414674849</v>
      </c>
      <c r="D29" s="9" t="s">
        <v>6</v>
      </c>
      <c r="E29" s="9" t="s">
        <v>6</v>
      </c>
      <c r="F29" s="10">
        <v>224</v>
      </c>
      <c r="G29" s="8">
        <v>775838.18486797472</v>
      </c>
      <c r="H29" s="8">
        <f t="shared" si="0"/>
        <v>155167.63697359496</v>
      </c>
      <c r="I29" s="8">
        <f t="shared" si="1"/>
        <v>931005.82184156962</v>
      </c>
      <c r="J29" s="7">
        <v>106</v>
      </c>
      <c r="K29" s="8">
        <v>639343.85999999987</v>
      </c>
      <c r="L29" s="9" t="s">
        <v>6</v>
      </c>
      <c r="M29" s="9" t="s">
        <v>6</v>
      </c>
      <c r="Q29" s="18">
        <v>1</v>
      </c>
      <c r="R29" s="18">
        <v>1</v>
      </c>
      <c r="Z29" s="15">
        <v>106</v>
      </c>
      <c r="AA29" s="16">
        <v>653759.32726636343</v>
      </c>
    </row>
    <row r="30" spans="1:27" ht="14.25" customHeight="1" x14ac:dyDescent="0.25">
      <c r="A30" s="29">
        <v>0.2</v>
      </c>
      <c r="B30" s="7">
        <v>24</v>
      </c>
      <c r="C30" s="8">
        <v>821937.15899555339</v>
      </c>
      <c r="D30" s="13">
        <f>(Y30*$A$30)+C30</f>
        <v>948789.55346435343</v>
      </c>
      <c r="E30" s="13">
        <f>(Y30*A32)+C30</f>
        <v>1234207.4410191535</v>
      </c>
      <c r="F30" s="10">
        <v>225</v>
      </c>
      <c r="G30" s="8">
        <v>822464.37961308961</v>
      </c>
      <c r="H30" s="8">
        <f t="shared" si="0"/>
        <v>164492.87592261794</v>
      </c>
      <c r="I30" s="8">
        <f t="shared" si="1"/>
        <v>986957.25553570758</v>
      </c>
      <c r="J30" s="7">
        <v>107</v>
      </c>
      <c r="K30" s="8">
        <v>703278.24599999993</v>
      </c>
      <c r="L30" s="9" t="s">
        <v>6</v>
      </c>
      <c r="M30" s="9" t="s">
        <v>6</v>
      </c>
      <c r="O30" s="26">
        <v>0.14926280588064</v>
      </c>
      <c r="P30" s="26">
        <v>0.48510411911207935</v>
      </c>
      <c r="Q30" s="26">
        <f>O30+$Q$29</f>
        <v>1.14926280588064</v>
      </c>
      <c r="R30" s="26">
        <f>$R$29+P30</f>
        <v>1.4851041191120793</v>
      </c>
      <c r="X30" s="15">
        <v>24</v>
      </c>
      <c r="Y30" s="16">
        <v>634261.97234400001</v>
      </c>
      <c r="Z30" s="15">
        <v>107</v>
      </c>
      <c r="AA30" s="16">
        <v>721664.72823205369</v>
      </c>
    </row>
    <row r="31" spans="1:27" ht="14.25" customHeight="1" x14ac:dyDescent="0.25">
      <c r="A31" s="29">
        <v>0.35</v>
      </c>
      <c r="B31" s="7">
        <v>25</v>
      </c>
      <c r="C31" s="8">
        <v>871253.38853528653</v>
      </c>
      <c r="D31" s="13">
        <f t="shared" ref="D31:D32" si="2">(Y31*$A$30)+C31</f>
        <v>1000971.5712150866</v>
      </c>
      <c r="E31" s="9" t="s">
        <v>6</v>
      </c>
      <c r="F31" s="10">
        <v>226</v>
      </c>
      <c r="G31" s="8">
        <v>871889.75913975376</v>
      </c>
      <c r="H31" s="8">
        <f t="shared" si="0"/>
        <v>174377.95182795078</v>
      </c>
      <c r="I31" s="8">
        <f t="shared" si="1"/>
        <v>1046267.7109677045</v>
      </c>
      <c r="J31" s="7">
        <v>108</v>
      </c>
      <c r="K31" s="8">
        <v>766573.28813999996</v>
      </c>
      <c r="L31" s="9" t="s">
        <v>6</v>
      </c>
      <c r="M31" s="9" t="s">
        <v>6</v>
      </c>
      <c r="O31" s="26">
        <v>0.143995438545614</v>
      </c>
      <c r="P31" s="26"/>
      <c r="Q31" s="26">
        <f t="shared" ref="Q31:Q51" si="3">O31+$Q$29</f>
        <v>1.1439954385456139</v>
      </c>
      <c r="R31" s="25"/>
      <c r="X31" s="15">
        <v>25</v>
      </c>
      <c r="Y31" s="16">
        <v>648590.91339900007</v>
      </c>
      <c r="Z31" s="15">
        <v>108</v>
      </c>
      <c r="AA31" s="16">
        <v>738197.11686271627</v>
      </c>
    </row>
    <row r="32" spans="1:27" ht="14.25" customHeight="1" x14ac:dyDescent="0.25">
      <c r="A32" s="29">
        <v>0.65</v>
      </c>
      <c r="B32" s="7">
        <v>26</v>
      </c>
      <c r="C32" s="8">
        <v>923528.59184740379</v>
      </c>
      <c r="D32" s="13">
        <f t="shared" si="2"/>
        <v>1056187.6843562038</v>
      </c>
      <c r="E32" s="9" t="s">
        <v>6</v>
      </c>
      <c r="F32" s="10">
        <v>227</v>
      </c>
      <c r="G32" s="8">
        <v>924284.27862145426</v>
      </c>
      <c r="H32" s="8">
        <f t="shared" si="0"/>
        <v>184856.85572429086</v>
      </c>
      <c r="I32" s="8">
        <f t="shared" si="1"/>
        <v>1109141.1343457452</v>
      </c>
      <c r="J32" s="7">
        <v>109</v>
      </c>
      <c r="K32" s="8">
        <v>827899.1511911999</v>
      </c>
      <c r="L32" s="9" t="s">
        <v>6</v>
      </c>
      <c r="M32" s="9" t="s">
        <v>6</v>
      </c>
      <c r="O32" s="26">
        <v>0.13892401849388245</v>
      </c>
      <c r="P32" s="26"/>
      <c r="Q32" s="26">
        <f t="shared" si="3"/>
        <v>1.1389240184938825</v>
      </c>
      <c r="R32" s="25"/>
      <c r="U32" s="17">
        <v>1</v>
      </c>
      <c r="V32" s="17">
        <v>1</v>
      </c>
      <c r="X32" s="15">
        <v>26</v>
      </c>
      <c r="Y32" s="16">
        <v>663295.46254400001</v>
      </c>
      <c r="Z32" s="15">
        <v>109</v>
      </c>
      <c r="AA32" s="16">
        <v>755163.64977122284</v>
      </c>
    </row>
    <row r="33" spans="1:27" ht="14.25" customHeight="1" x14ac:dyDescent="0.25">
      <c r="A33" s="19"/>
      <c r="B33" s="7">
        <v>27</v>
      </c>
      <c r="C33" s="8">
        <v>978940.30735824804</v>
      </c>
      <c r="D33" s="13">
        <f>(Y33*$A$30)+C33</f>
        <v>1114621.7829131102</v>
      </c>
      <c r="E33" s="9" t="s">
        <v>6</v>
      </c>
      <c r="F33" s="10">
        <v>228</v>
      </c>
      <c r="G33" s="8">
        <v>980316.34957370337</v>
      </c>
      <c r="H33" s="8">
        <f t="shared" si="0"/>
        <v>196063.2699147407</v>
      </c>
      <c r="I33" s="8">
        <f>G33+H33</f>
        <v>1176379.6194884442</v>
      </c>
      <c r="J33" s="7">
        <v>110</v>
      </c>
      <c r="K33" s="8">
        <v>902410.07479840796</v>
      </c>
      <c r="L33" s="13">
        <f>(AA33*A30)+K33</f>
        <v>1056929.3551138081</v>
      </c>
      <c r="M33" s="13">
        <f>(AA33*A32)+K33</f>
        <v>1404597.7358234581</v>
      </c>
      <c r="O33" s="26">
        <v>0.13404676278778577</v>
      </c>
      <c r="P33" s="26"/>
      <c r="Q33" s="26">
        <f t="shared" si="3"/>
        <v>1.1340467627877857</v>
      </c>
      <c r="R33" s="25"/>
      <c r="S33" s="27">
        <v>0.16560385152274334</v>
      </c>
      <c r="T33" s="27">
        <v>0.53821251744891607</v>
      </c>
      <c r="U33" s="27">
        <f t="shared" ref="U33:U39" si="4">$U$32+S33</f>
        <v>1.1656038515227434</v>
      </c>
      <c r="V33" s="27">
        <f>$V$32+T33</f>
        <v>1.5382125174489161</v>
      </c>
      <c r="X33" s="15">
        <v>27</v>
      </c>
      <c r="Y33" s="16">
        <v>678407.377774311</v>
      </c>
      <c r="Z33" s="15">
        <v>110</v>
      </c>
      <c r="AA33" s="16">
        <v>772596.40157700004</v>
      </c>
    </row>
    <row r="34" spans="1:27" ht="14.25" customHeight="1" x14ac:dyDescent="0.25">
      <c r="A34" s="19"/>
      <c r="B34" s="7">
        <v>28</v>
      </c>
      <c r="C34" s="8">
        <v>1037676.7257997429</v>
      </c>
      <c r="D34" s="13">
        <f>(Y34*$A$31)+C34</f>
        <v>1316813.8877533928</v>
      </c>
      <c r="E34" s="13">
        <f>(Y34*A32)+C34</f>
        <v>1556074.3122850929</v>
      </c>
      <c r="F34" s="9" t="s">
        <v>6</v>
      </c>
      <c r="G34" s="9" t="s">
        <v>6</v>
      </c>
      <c r="H34" s="9" t="s">
        <v>6</v>
      </c>
      <c r="I34" s="9" t="s">
        <v>6</v>
      </c>
      <c r="J34" s="7">
        <v>111</v>
      </c>
      <c r="K34" s="8">
        <v>983626.98153026449</v>
      </c>
      <c r="L34" s="13">
        <f t="shared" ref="L34:L39" si="5">(AA34*$A$31)+K34</f>
        <v>1302147.7529422701</v>
      </c>
      <c r="M34" s="13">
        <f>(AA34*A32)+K34</f>
        <v>1575165.5570097035</v>
      </c>
      <c r="O34" s="26">
        <v>0.26016455404824174</v>
      </c>
      <c r="P34" s="26">
        <v>0.48316274323244907</v>
      </c>
      <c r="Q34" s="26">
        <f t="shared" si="3"/>
        <v>1.2601645540482418</v>
      </c>
      <c r="R34" s="26">
        <f>$R$29+P34</f>
        <v>1.483162743232449</v>
      </c>
      <c r="S34" s="27">
        <v>0.31318368116612616</v>
      </c>
      <c r="T34" s="27">
        <v>0.58162683645137703</v>
      </c>
      <c r="U34" s="27">
        <f t="shared" si="4"/>
        <v>1.3131836811661262</v>
      </c>
      <c r="V34" s="27">
        <f>$V$32+T34</f>
        <v>1.581626836451377</v>
      </c>
      <c r="X34" s="15">
        <v>28</v>
      </c>
      <c r="Y34" s="16">
        <v>797534.7484390001</v>
      </c>
      <c r="Z34" s="15">
        <v>111</v>
      </c>
      <c r="AA34" s="16">
        <v>910059.34689144441</v>
      </c>
    </row>
    <row r="35" spans="1:27" ht="14.25" customHeight="1" x14ac:dyDescent="0.25">
      <c r="A35" s="19"/>
      <c r="B35" s="7">
        <v>29</v>
      </c>
      <c r="C35" s="8">
        <v>1099937.3293477274</v>
      </c>
      <c r="D35" s="13">
        <f t="shared" ref="D35:D49" si="6">(Y35*$A$31)+C35</f>
        <v>1383576.6500402137</v>
      </c>
      <c r="E35" s="9" t="s">
        <v>6</v>
      </c>
      <c r="F35" s="9" t="s">
        <v>6</v>
      </c>
      <c r="G35" s="9" t="s">
        <v>6</v>
      </c>
      <c r="H35" s="9" t="s">
        <v>6</v>
      </c>
      <c r="I35" s="9" t="s">
        <v>6</v>
      </c>
      <c r="J35" s="7">
        <v>112</v>
      </c>
      <c r="K35" s="8">
        <v>1072153.4098679884</v>
      </c>
      <c r="L35" s="13">
        <f t="shared" si="5"/>
        <v>1395867.2231481646</v>
      </c>
      <c r="M35" s="9" t="s">
        <v>6</v>
      </c>
      <c r="O35" s="26">
        <v>0.24939643677516252</v>
      </c>
      <c r="P35" s="26"/>
      <c r="Q35" s="26">
        <f t="shared" si="3"/>
        <v>1.2493964367751624</v>
      </c>
      <c r="R35" s="25"/>
      <c r="S35" s="27">
        <v>0.29200888254884211</v>
      </c>
      <c r="T35" s="27"/>
      <c r="U35" s="27">
        <f t="shared" si="4"/>
        <v>1.2920088825488421</v>
      </c>
      <c r="V35" s="27"/>
      <c r="X35" s="15">
        <v>29</v>
      </c>
      <c r="Y35" s="16">
        <v>810398.05912138987</v>
      </c>
      <c r="Z35" s="15">
        <v>112</v>
      </c>
      <c r="AA35" s="16">
        <v>924896.60937193211</v>
      </c>
    </row>
    <row r="36" spans="1:27" ht="14.25" customHeight="1" x14ac:dyDescent="0.25">
      <c r="A36" s="19"/>
      <c r="B36" s="7">
        <v>30</v>
      </c>
      <c r="C36" s="8">
        <v>1165933.5691085909</v>
      </c>
      <c r="D36" s="13">
        <f t="shared" si="6"/>
        <v>1454156.5109111501</v>
      </c>
      <c r="E36" s="9" t="s">
        <v>6</v>
      </c>
      <c r="F36" s="9" t="s">
        <v>6</v>
      </c>
      <c r="G36" s="9" t="s">
        <v>6</v>
      </c>
      <c r="H36" s="9" t="s">
        <v>6</v>
      </c>
      <c r="I36" s="9" t="s">
        <v>6</v>
      </c>
      <c r="J36" s="7">
        <v>113</v>
      </c>
      <c r="K36" s="8">
        <v>1168647.2167561073</v>
      </c>
      <c r="L36" s="13">
        <f t="shared" si="5"/>
        <v>1497648.7546263558</v>
      </c>
      <c r="M36" s="9" t="s">
        <v>6</v>
      </c>
      <c r="O36" s="26">
        <v>0.23908187061328162</v>
      </c>
      <c r="P36" s="26"/>
      <c r="Q36" s="26">
        <f t="shared" si="3"/>
        <v>1.2390818706132816</v>
      </c>
      <c r="R36" s="25"/>
      <c r="S36" s="27">
        <v>0.27227400377927558</v>
      </c>
      <c r="T36" s="27"/>
      <c r="U36" s="27">
        <f t="shared" si="4"/>
        <v>1.2722740037792755</v>
      </c>
      <c r="V36" s="27"/>
      <c r="X36" s="15">
        <v>30</v>
      </c>
      <c r="Y36" s="16">
        <v>823494.11943588348</v>
      </c>
      <c r="Z36" s="15">
        <v>113</v>
      </c>
      <c r="AA36" s="16">
        <v>940004.39391499572</v>
      </c>
    </row>
    <row r="37" spans="1:27" ht="14.25" customHeight="1" x14ac:dyDescent="0.25">
      <c r="A37" s="19"/>
      <c r="B37" s="7">
        <v>31</v>
      </c>
      <c r="C37" s="8">
        <v>1235889.5832551064</v>
      </c>
      <c r="D37" s="13">
        <f t="shared" si="6"/>
        <v>1529302.5427948064</v>
      </c>
      <c r="E37" s="9" t="s">
        <v>6</v>
      </c>
      <c r="F37" s="9" t="s">
        <v>6</v>
      </c>
      <c r="G37" s="9" t="s">
        <v>6</v>
      </c>
      <c r="H37" s="9" t="s">
        <v>6</v>
      </c>
      <c r="I37" s="9" t="s">
        <v>6</v>
      </c>
      <c r="J37" s="7">
        <v>114</v>
      </c>
      <c r="K37" s="8">
        <v>1273825.4662641571</v>
      </c>
      <c r="L37" s="13">
        <f t="shared" si="5"/>
        <v>1608815.6862946854</v>
      </c>
      <c r="M37" s="9" t="s">
        <v>6</v>
      </c>
      <c r="O37" s="26">
        <v>0.22961012424781541</v>
      </c>
      <c r="P37" s="26"/>
      <c r="Q37" s="26">
        <f t="shared" si="3"/>
        <v>1.2296101242478155</v>
      </c>
      <c r="R37" s="25"/>
      <c r="S37" s="27">
        <v>0.25433950866932586</v>
      </c>
      <c r="T37" s="27"/>
      <c r="U37" s="27">
        <f t="shared" si="4"/>
        <v>1.2543395086693259</v>
      </c>
      <c r="V37" s="27"/>
      <c r="X37" s="15">
        <v>31</v>
      </c>
      <c r="Y37" s="16">
        <v>838322.74154200009</v>
      </c>
      <c r="Z37" s="15">
        <v>114</v>
      </c>
      <c r="AA37" s="16">
        <v>957114.91437293787</v>
      </c>
    </row>
    <row r="38" spans="1:27" ht="14.25" customHeight="1" x14ac:dyDescent="0.25">
      <c r="A38" s="19"/>
      <c r="B38" s="7">
        <v>32</v>
      </c>
      <c r="C38" s="8">
        <v>1310042.9582504127</v>
      </c>
      <c r="D38" s="13">
        <f t="shared" si="6"/>
        <v>1608212.961387825</v>
      </c>
      <c r="E38" s="9" t="s">
        <v>6</v>
      </c>
      <c r="F38" s="9" t="s">
        <v>6</v>
      </c>
      <c r="G38" s="9" t="s">
        <v>6</v>
      </c>
      <c r="H38" s="9" t="s">
        <v>6</v>
      </c>
      <c r="I38" s="9" t="s">
        <v>6</v>
      </c>
      <c r="J38" s="7">
        <v>115</v>
      </c>
      <c r="K38" s="8">
        <v>1388469.7582279311</v>
      </c>
      <c r="L38" s="13">
        <f t="shared" si="5"/>
        <v>1728949.2854177416</v>
      </c>
      <c r="M38" s="9" t="s">
        <v>6</v>
      </c>
      <c r="O38" s="26">
        <v>0.22012529165012301</v>
      </c>
      <c r="P38" s="26"/>
      <c r="Q38" s="26">
        <f t="shared" si="3"/>
        <v>1.2201252916501231</v>
      </c>
      <c r="R38" s="25"/>
      <c r="S38" s="27">
        <v>0.23716275487705013</v>
      </c>
      <c r="T38" s="27"/>
      <c r="U38" s="27">
        <f t="shared" si="4"/>
        <v>1.2371627548770501</v>
      </c>
      <c r="V38" s="27"/>
      <c r="X38" s="15">
        <v>32</v>
      </c>
      <c r="Y38" s="16">
        <v>851914.29467832088</v>
      </c>
      <c r="Z38" s="15">
        <v>115</v>
      </c>
      <c r="AA38" s="16">
        <v>972798.64911374438</v>
      </c>
    </row>
    <row r="39" spans="1:27" ht="14.25" customHeight="1" x14ac:dyDescent="0.25">
      <c r="A39" s="19"/>
      <c r="B39" s="7">
        <v>33</v>
      </c>
      <c r="C39" s="8">
        <v>1441047.2540754541</v>
      </c>
      <c r="D39" s="13">
        <f t="shared" si="6"/>
        <v>1779432.99393504</v>
      </c>
      <c r="E39" s="9" t="s">
        <v>6</v>
      </c>
      <c r="F39" s="9" t="s">
        <v>6</v>
      </c>
      <c r="G39" s="9" t="s">
        <v>6</v>
      </c>
      <c r="H39" s="9" t="s">
        <v>6</v>
      </c>
      <c r="I39" s="9" t="s">
        <v>6</v>
      </c>
      <c r="J39" s="7">
        <v>116</v>
      </c>
      <c r="K39" s="8">
        <v>1513432.0364684449</v>
      </c>
      <c r="L39" s="13">
        <f t="shared" si="5"/>
        <v>1859503.6767327948</v>
      </c>
      <c r="M39" s="9" t="s">
        <v>6</v>
      </c>
      <c r="O39" s="26">
        <v>0.22710431377716891</v>
      </c>
      <c r="P39" s="26"/>
      <c r="Q39" s="26">
        <f t="shared" si="3"/>
        <v>1.2271043137771689</v>
      </c>
      <c r="R39" s="25"/>
      <c r="S39" s="27">
        <v>0.2211542232945562</v>
      </c>
      <c r="T39" s="27"/>
      <c r="U39" s="27">
        <f t="shared" si="4"/>
        <v>1.2211542232945563</v>
      </c>
      <c r="V39" s="27"/>
      <c r="X39" s="15">
        <v>33</v>
      </c>
      <c r="Y39" s="16">
        <v>966816.39959881711</v>
      </c>
      <c r="Z39" s="15">
        <v>116</v>
      </c>
      <c r="AA39" s="16">
        <v>988776.11504099995</v>
      </c>
    </row>
    <row r="40" spans="1:27" ht="14.25" customHeight="1" x14ac:dyDescent="0.25">
      <c r="A40" s="19"/>
      <c r="B40" s="7">
        <v>34</v>
      </c>
      <c r="C40" s="8">
        <v>1585151.9794829993</v>
      </c>
      <c r="D40" s="13">
        <f t="shared" si="6"/>
        <v>1934759.2593047994</v>
      </c>
      <c r="E40" s="13">
        <f>(Y40*A32)+C40</f>
        <v>2234422.6420091996</v>
      </c>
      <c r="F40" s="9" t="s">
        <v>6</v>
      </c>
      <c r="G40" s="9" t="s">
        <v>6</v>
      </c>
      <c r="H40" s="9" t="s">
        <v>6</v>
      </c>
      <c r="I40" s="9" t="s">
        <v>6</v>
      </c>
      <c r="J40" s="9" t="s">
        <v>6</v>
      </c>
      <c r="K40" s="9" t="s">
        <v>6</v>
      </c>
      <c r="L40" s="9" t="s">
        <v>6</v>
      </c>
      <c r="M40" s="9" t="s">
        <v>6</v>
      </c>
      <c r="O40" s="26">
        <v>0.21330506863245458</v>
      </c>
      <c r="P40" s="26">
        <v>0.39613798460313027</v>
      </c>
      <c r="Q40" s="26">
        <f t="shared" si="3"/>
        <v>1.2133050686324545</v>
      </c>
      <c r="R40" s="26">
        <f>$R$29+P40</f>
        <v>1.3961379846031303</v>
      </c>
      <c r="X40" s="15">
        <v>34</v>
      </c>
      <c r="Y40" s="16">
        <v>998877.94234800001</v>
      </c>
    </row>
    <row r="41" spans="1:27" ht="14.25" customHeight="1" x14ac:dyDescent="0.25">
      <c r="A41" s="19"/>
      <c r="B41" s="7">
        <v>35</v>
      </c>
      <c r="C41" s="8">
        <v>1680261.0982519793</v>
      </c>
      <c r="D41" s="13">
        <f t="shared" si="6"/>
        <v>2049716.5926250485</v>
      </c>
      <c r="E41" s="9" t="s">
        <v>6</v>
      </c>
      <c r="F41" s="9" t="s">
        <v>6</v>
      </c>
      <c r="G41" s="9" t="s">
        <v>6</v>
      </c>
      <c r="H41" s="9" t="s">
        <v>6</v>
      </c>
      <c r="I41" s="9" t="s">
        <v>6</v>
      </c>
      <c r="J41" s="9" t="s">
        <v>6</v>
      </c>
      <c r="K41" s="9" t="s">
        <v>6</v>
      </c>
      <c r="L41" s="9" t="s">
        <v>6</v>
      </c>
      <c r="M41" s="9" t="s">
        <v>6</v>
      </c>
      <c r="O41" s="26">
        <v>0.21265584732242199</v>
      </c>
      <c r="P41" s="26"/>
      <c r="Q41" s="26">
        <f t="shared" si="3"/>
        <v>1.212655847322422</v>
      </c>
      <c r="R41" s="25"/>
      <c r="X41" s="15">
        <v>35</v>
      </c>
      <c r="Y41" s="16">
        <v>1055587.1267801975</v>
      </c>
    </row>
    <row r="42" spans="1:27" ht="14.25" customHeight="1" x14ac:dyDescent="0.25">
      <c r="A42" s="19"/>
      <c r="B42" s="7">
        <v>36</v>
      </c>
      <c r="C42" s="8">
        <v>1781076.7641470982</v>
      </c>
      <c r="D42" s="13">
        <f t="shared" si="6"/>
        <v>2156651.5112082306</v>
      </c>
      <c r="E42" s="9" t="s">
        <v>6</v>
      </c>
      <c r="F42" s="9" t="s">
        <v>6</v>
      </c>
      <c r="G42" s="9" t="s">
        <v>6</v>
      </c>
      <c r="H42" s="9" t="s">
        <v>6</v>
      </c>
      <c r="I42" s="9" t="s">
        <v>6</v>
      </c>
      <c r="J42" s="9" t="s">
        <v>6</v>
      </c>
      <c r="K42" s="9" t="s">
        <v>6</v>
      </c>
      <c r="L42" s="9" t="s">
        <v>6</v>
      </c>
      <c r="M42" s="9" t="s">
        <v>6</v>
      </c>
      <c r="O42" s="26">
        <v>0.20394129289031149</v>
      </c>
      <c r="P42" s="26"/>
      <c r="Q42" s="26">
        <f t="shared" si="3"/>
        <v>1.2039412928903115</v>
      </c>
      <c r="R42" s="25"/>
      <c r="X42" s="15">
        <v>36</v>
      </c>
      <c r="Y42" s="16">
        <v>1073070.70588895</v>
      </c>
    </row>
    <row r="43" spans="1:27" ht="14.25" customHeight="1" x14ac:dyDescent="0.25">
      <c r="A43" s="19"/>
      <c r="B43" s="7">
        <v>37</v>
      </c>
      <c r="C43" s="8">
        <v>1887941.3699959239</v>
      </c>
      <c r="D43" s="13">
        <f t="shared" si="6"/>
        <v>2288644.4533075537</v>
      </c>
      <c r="E43" s="13">
        <f>(Y43*A32)+C43</f>
        <v>2632104.2390032364</v>
      </c>
      <c r="F43" s="9" t="s">
        <v>6</v>
      </c>
      <c r="G43" s="9" t="s">
        <v>6</v>
      </c>
      <c r="H43" s="9" t="s">
        <v>6</v>
      </c>
      <c r="I43" s="9" t="s">
        <v>6</v>
      </c>
      <c r="J43" s="9" t="s">
        <v>6</v>
      </c>
      <c r="K43" s="9" t="s">
        <v>6</v>
      </c>
      <c r="L43" s="9" t="s">
        <v>6</v>
      </c>
      <c r="M43" s="9" t="s">
        <v>6</v>
      </c>
      <c r="O43" s="26">
        <v>0.20527029397540533</v>
      </c>
      <c r="P43" s="26">
        <v>0.38121626024003802</v>
      </c>
      <c r="Q43" s="26">
        <f t="shared" si="3"/>
        <v>1.2052702939754054</v>
      </c>
      <c r="R43" s="26">
        <f>$R$29+P43</f>
        <v>1.381216260240038</v>
      </c>
      <c r="X43" s="15">
        <v>37</v>
      </c>
      <c r="Y43" s="16">
        <v>1144865.9523189419</v>
      </c>
    </row>
    <row r="44" spans="1:27" ht="14.25" customHeight="1" x14ac:dyDescent="0.25">
      <c r="A44" s="19"/>
      <c r="B44" s="7">
        <v>38</v>
      </c>
      <c r="C44" s="8">
        <v>2001217.8521956794</v>
      </c>
      <c r="D44" s="13">
        <f t="shared" si="6"/>
        <v>2423585.7167050163</v>
      </c>
      <c r="E44" s="9" t="s">
        <v>6</v>
      </c>
      <c r="F44" s="9" t="s">
        <v>6</v>
      </c>
      <c r="G44" s="9" t="s">
        <v>6</v>
      </c>
      <c r="H44" s="9" t="s">
        <v>6</v>
      </c>
      <c r="I44" s="9" t="s">
        <v>6</v>
      </c>
      <c r="J44" s="9" t="s">
        <v>6</v>
      </c>
      <c r="K44" s="9" t="s">
        <v>6</v>
      </c>
      <c r="L44" s="9" t="s">
        <v>6</v>
      </c>
      <c r="M44" s="9" t="s">
        <v>6</v>
      </c>
      <c r="O44" s="26">
        <v>0.2041212301818415</v>
      </c>
      <c r="P44" s="26"/>
      <c r="Q44" s="26">
        <f t="shared" si="3"/>
        <v>1.2041212301818416</v>
      </c>
      <c r="R44" s="25"/>
      <c r="X44" s="15">
        <v>38</v>
      </c>
      <c r="Y44" s="16">
        <v>1206765.3271695338</v>
      </c>
    </row>
    <row r="45" spans="1:27" ht="14.25" customHeight="1" x14ac:dyDescent="0.25">
      <c r="A45" s="19"/>
      <c r="B45" s="7">
        <v>39</v>
      </c>
      <c r="C45" s="8">
        <v>2121290.9233274199</v>
      </c>
      <c r="D45" s="13">
        <f t="shared" si="6"/>
        <v>2550724.1041734987</v>
      </c>
      <c r="E45" s="9" t="s">
        <v>6</v>
      </c>
      <c r="F45" s="9" t="s">
        <v>6</v>
      </c>
      <c r="G45" s="9" t="s">
        <v>6</v>
      </c>
      <c r="H45" s="9" t="s">
        <v>6</v>
      </c>
      <c r="I45" s="9" t="s">
        <v>6</v>
      </c>
      <c r="J45" s="9" t="s">
        <v>6</v>
      </c>
      <c r="K45" s="9" t="s">
        <v>6</v>
      </c>
      <c r="L45" s="9" t="s">
        <v>6</v>
      </c>
      <c r="M45" s="9" t="s">
        <v>6</v>
      </c>
      <c r="O45" s="26">
        <v>0.19578857731638658</v>
      </c>
      <c r="P45" s="26"/>
      <c r="Q45" s="26">
        <f t="shared" si="3"/>
        <v>1.1957885773163865</v>
      </c>
      <c r="R45" s="25"/>
      <c r="X45" s="15">
        <v>39</v>
      </c>
      <c r="Y45" s="16">
        <v>1226951.9452745111</v>
      </c>
    </row>
    <row r="46" spans="1:27" ht="14.25" customHeight="1" x14ac:dyDescent="0.25">
      <c r="A46" s="19"/>
      <c r="B46" s="7">
        <v>40</v>
      </c>
      <c r="C46" s="8">
        <v>2248568.3787270654</v>
      </c>
      <c r="D46" s="13">
        <f t="shared" si="6"/>
        <v>2705675.6393302553</v>
      </c>
      <c r="E46" s="9" t="s">
        <v>6</v>
      </c>
      <c r="F46" s="9" t="s">
        <v>6</v>
      </c>
      <c r="G46" s="9" t="s">
        <v>6</v>
      </c>
      <c r="H46" s="9" t="s">
        <v>6</v>
      </c>
      <c r="I46" s="9" t="s">
        <v>6</v>
      </c>
      <c r="J46" s="9" t="s">
        <v>6</v>
      </c>
      <c r="K46" s="9" t="s">
        <v>6</v>
      </c>
      <c r="L46" s="9" t="s">
        <v>6</v>
      </c>
      <c r="M46" s="9" t="s">
        <v>6</v>
      </c>
      <c r="O46" s="26">
        <v>0.19660919199794333</v>
      </c>
      <c r="P46" s="26"/>
      <c r="Q46" s="26">
        <f t="shared" si="3"/>
        <v>1.1966091919979434</v>
      </c>
      <c r="R46" s="25"/>
      <c r="X46" s="15">
        <v>40</v>
      </c>
      <c r="Y46" s="16">
        <v>1306020.7445805422</v>
      </c>
    </row>
    <row r="47" spans="1:27" ht="14.25" customHeight="1" x14ac:dyDescent="0.25">
      <c r="A47" s="19"/>
      <c r="B47" s="7">
        <v>41</v>
      </c>
      <c r="C47" s="8">
        <v>2473425.2165997718</v>
      </c>
      <c r="D47" s="13">
        <f t="shared" si="6"/>
        <v>2954184.0684199277</v>
      </c>
      <c r="E47" s="9" t="s">
        <v>6</v>
      </c>
      <c r="F47" s="9" t="s">
        <v>6</v>
      </c>
      <c r="G47" s="9" t="s">
        <v>6</v>
      </c>
      <c r="H47" s="9" t="s">
        <v>6</v>
      </c>
      <c r="I47" s="9" t="s">
        <v>6</v>
      </c>
      <c r="J47" s="9" t="s">
        <v>6</v>
      </c>
      <c r="K47" s="9" t="s">
        <v>6</v>
      </c>
      <c r="L47" s="9" t="s">
        <v>6</v>
      </c>
      <c r="M47" s="9" t="s">
        <v>6</v>
      </c>
      <c r="O47" s="26">
        <v>0.1879836710827372</v>
      </c>
      <c r="P47" s="26"/>
      <c r="Q47" s="26">
        <f t="shared" si="3"/>
        <v>1.1879836710827372</v>
      </c>
      <c r="R47" s="25"/>
      <c r="X47" s="15">
        <v>41</v>
      </c>
      <c r="Y47" s="16">
        <v>1373596.7194861597</v>
      </c>
    </row>
    <row r="48" spans="1:27" ht="14.25" customHeight="1" x14ac:dyDescent="0.25">
      <c r="A48" s="19"/>
      <c r="B48" s="7">
        <v>42</v>
      </c>
      <c r="C48" s="8">
        <v>2621830.729595758</v>
      </c>
      <c r="D48" s="13">
        <f t="shared" si="6"/>
        <v>3110681.8998571541</v>
      </c>
      <c r="E48" s="9" t="s">
        <v>6</v>
      </c>
      <c r="F48" s="9" t="s">
        <v>6</v>
      </c>
      <c r="G48" s="9" t="s">
        <v>6</v>
      </c>
      <c r="H48" s="9" t="s">
        <v>6</v>
      </c>
      <c r="I48" s="9" t="s">
        <v>6</v>
      </c>
      <c r="J48" s="9" t="s">
        <v>6</v>
      </c>
      <c r="K48" s="9" t="s">
        <v>6</v>
      </c>
      <c r="L48" s="9" t="s">
        <v>6</v>
      </c>
      <c r="M48" s="9" t="s">
        <v>6</v>
      </c>
      <c r="O48" s="26">
        <v>0.18032833052114941</v>
      </c>
      <c r="P48" s="26"/>
      <c r="Q48" s="26">
        <f t="shared" si="3"/>
        <v>1.1803283305211494</v>
      </c>
      <c r="R48" s="25"/>
      <c r="X48" s="15">
        <v>42</v>
      </c>
      <c r="Y48" s="16">
        <v>1396717.6293182741</v>
      </c>
    </row>
    <row r="49" spans="1:25" ht="14.25" customHeight="1" x14ac:dyDescent="0.25">
      <c r="A49" s="19"/>
      <c r="B49" s="7">
        <v>43</v>
      </c>
      <c r="C49" s="8">
        <v>2779140.5733715035</v>
      </c>
      <c r="D49" s="13">
        <f t="shared" si="6"/>
        <v>3309295.5539218211</v>
      </c>
      <c r="E49" s="9" t="s">
        <v>6</v>
      </c>
      <c r="F49" s="9" t="s">
        <v>6</v>
      </c>
      <c r="G49" s="9" t="s">
        <v>6</v>
      </c>
      <c r="H49" s="9" t="s">
        <v>6</v>
      </c>
      <c r="I49" s="9" t="s">
        <v>6</v>
      </c>
      <c r="J49" s="9" t="s">
        <v>6</v>
      </c>
      <c r="K49" s="9" t="s">
        <v>6</v>
      </c>
      <c r="L49" s="9" t="s">
        <v>6</v>
      </c>
      <c r="M49" s="9" t="s">
        <v>6</v>
      </c>
      <c r="O49" s="26">
        <v>0.18449472756151708</v>
      </c>
      <c r="P49" s="26"/>
      <c r="Q49" s="26">
        <f t="shared" si="3"/>
        <v>1.1844947275615172</v>
      </c>
      <c r="R49" s="25"/>
      <c r="X49" s="15">
        <v>43</v>
      </c>
      <c r="Y49" s="16">
        <v>1514728.5158580502</v>
      </c>
    </row>
    <row r="50" spans="1:25" ht="14.25" customHeight="1" x14ac:dyDescent="0.25">
      <c r="A50" s="19"/>
      <c r="B50" s="7">
        <v>44</v>
      </c>
      <c r="C50" s="8">
        <v>2945889.0077737938</v>
      </c>
      <c r="D50" s="13">
        <f>(Y50*$A$31)+C50</f>
        <v>3535482.7524136938</v>
      </c>
      <c r="E50" s="9" t="s">
        <v>6</v>
      </c>
      <c r="F50" s="9" t="s">
        <v>6</v>
      </c>
      <c r="G50" s="9" t="s">
        <v>6</v>
      </c>
      <c r="H50" s="9" t="s">
        <v>6</v>
      </c>
      <c r="I50" s="9" t="s">
        <v>6</v>
      </c>
      <c r="J50" s="9" t="s">
        <v>6</v>
      </c>
      <c r="K50" s="9" t="s">
        <v>6</v>
      </c>
      <c r="L50" s="9" t="s">
        <v>6</v>
      </c>
      <c r="M50" s="9" t="s">
        <v>6</v>
      </c>
      <c r="O50" s="26">
        <v>0.19356555242487392</v>
      </c>
      <c r="P50" s="26"/>
      <c r="Q50" s="26">
        <f t="shared" si="3"/>
        <v>1.1935655524248738</v>
      </c>
      <c r="R50" s="25"/>
      <c r="X50" s="15">
        <v>44</v>
      </c>
      <c r="Y50" s="16">
        <v>1684553.556114</v>
      </c>
    </row>
    <row r="51" spans="1:25" ht="14.25" customHeight="1" x14ac:dyDescent="0.25">
      <c r="A51" s="19"/>
      <c r="B51" s="7">
        <v>45</v>
      </c>
      <c r="C51" s="8">
        <v>3122642.3482402214</v>
      </c>
      <c r="D51" s="13"/>
      <c r="E51" s="9" t="s">
        <v>6</v>
      </c>
      <c r="F51" s="9" t="s">
        <v>6</v>
      </c>
      <c r="G51" s="9" t="s">
        <v>6</v>
      </c>
      <c r="H51" s="9" t="s">
        <v>6</v>
      </c>
      <c r="I51" s="9" t="s">
        <v>6</v>
      </c>
      <c r="J51" s="9" t="s">
        <v>6</v>
      </c>
      <c r="K51" s="9" t="s">
        <v>6</v>
      </c>
      <c r="L51" s="9" t="s">
        <v>6</v>
      </c>
      <c r="M51" s="9" t="s">
        <v>6</v>
      </c>
      <c r="O51" s="26">
        <v>0.24797221117219068</v>
      </c>
      <c r="P51" s="26"/>
      <c r="Q51" s="26">
        <f t="shared" si="3"/>
        <v>1.2479722111721907</v>
      </c>
      <c r="R51" s="25"/>
    </row>
  </sheetData>
  <mergeCells count="6">
    <mergeCell ref="B2:M2"/>
    <mergeCell ref="B3:M3"/>
    <mergeCell ref="C6:E6"/>
    <mergeCell ref="F6:I6"/>
    <mergeCell ref="J6:M6"/>
    <mergeCell ref="B4:M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Régimen tradicional</vt:lpstr>
      <vt:lpstr>Régimen integral 2017</vt:lpstr>
      <vt:lpstr>Régimen integral</vt:lpstr>
      <vt:lpstr>Salario Integral Aumento 2017</vt:lpstr>
    </vt:vector>
  </TitlesOfParts>
  <Company>Bomberos de Costa 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Alguera Corea</dc:creator>
  <cp:lastModifiedBy>Reina Miranda Tablada</cp:lastModifiedBy>
  <cp:lastPrinted>2017-12-15T16:23:01Z</cp:lastPrinted>
  <dcterms:created xsi:type="dcterms:W3CDTF">2015-04-08T17:11:15Z</dcterms:created>
  <dcterms:modified xsi:type="dcterms:W3CDTF">2018-05-15T14:23:09Z</dcterms:modified>
</cp:coreProperties>
</file>